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21" sheetId="1" r:id="rId1"/>
  </sheets>
  <definedNames>
    <definedName name="_xlnm.Print_Area" localSheetId="0">'tab21'!$A$1:$M$48</definedName>
  </definedNames>
  <calcPr fullCalcOnLoad="1"/>
</workbook>
</file>

<file path=xl/sharedStrings.xml><?xml version="1.0" encoding="utf-8"?>
<sst xmlns="http://schemas.openxmlformats.org/spreadsheetml/2006/main" count="82" uniqueCount="69">
  <si>
    <t xml:space="preserve">Year </t>
  </si>
  <si>
    <t>Supply</t>
  </si>
  <si>
    <t xml:space="preserve">   Disappearance</t>
  </si>
  <si>
    <t>Ending</t>
  </si>
  <si>
    <t>Price</t>
  </si>
  <si>
    <t>beginning</t>
  </si>
  <si>
    <t>Beginning</t>
  </si>
  <si>
    <t>Production</t>
  </si>
  <si>
    <t>Imports</t>
  </si>
  <si>
    <t>Total</t>
  </si>
  <si>
    <t>Crush</t>
  </si>
  <si>
    <t>Non-oil</t>
  </si>
  <si>
    <t>Exports</t>
  </si>
  <si>
    <t>stocks</t>
  </si>
  <si>
    <t>Loan rate</t>
  </si>
  <si>
    <t>September 1</t>
  </si>
  <si>
    <t>use +</t>
  </si>
  <si>
    <t>received</t>
  </si>
  <si>
    <t>seed</t>
  </si>
  <si>
    <t>by farmers</t>
  </si>
  <si>
    <t xml:space="preserve"> ---------- Million pounds ----------</t>
  </si>
  <si>
    <t>$/cwt</t>
  </si>
  <si>
    <t>1980/81</t>
  </si>
  <si>
    <t>N.A.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</si>
  <si>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</si>
  <si>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</si>
  <si>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</si>
  <si>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</si>
  <si>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</si>
  <si>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</si>
  <si>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</si>
  <si>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</si>
  <si>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</si>
  <si>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</si>
  <si>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</si>
  <si>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</si>
  <si>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</si>
  <si>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</si>
  <si>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</si>
  <si>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</si>
  <si>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</si>
  <si>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</si>
  <si>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</si>
  <si>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 </t>
  </si>
  <si>
    <t>2001/02</t>
  </si>
  <si>
    <t>2002/03</t>
  </si>
  <si>
    <t xml:space="preserve">2003/04  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</si>
  <si>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</si>
  <si>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</si>
  <si>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</si>
  <si>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</si>
  <si>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</si>
  <si>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</si>
  <si>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</si>
  <si>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</si>
  <si>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</si>
  <si>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 xml:space="preserve">2013/14 </t>
  </si>
  <si>
    <t>1/  Forecast.</t>
  </si>
  <si>
    <t>N.A.=Not applicable.</t>
  </si>
  <si>
    <t>2014/15</t>
  </si>
  <si>
    <t>Table 21--Sunflowerseed:  Supply, disappearance, and price, U.S., 1980/81-2016/17</t>
  </si>
  <si>
    <t>Season-average</t>
  </si>
  <si>
    <t xml:space="preserve">2015/16 </t>
  </si>
  <si>
    <t>2016/17 1/</t>
  </si>
  <si>
    <t>16.95-17.95</t>
  </si>
  <si>
    <r>
      <t xml:space="preserve">Sources: USDA, Economic Research Service using data from USDA, National Agricultural Statistics Service, </t>
    </r>
    <r>
      <rPr>
        <i/>
        <sz val="8"/>
        <rFont val="Helvetica"/>
        <family val="0"/>
      </rPr>
      <t>Crop Production</t>
    </r>
    <r>
      <rPr>
        <sz val="8"/>
        <rFont val="Helvetica"/>
        <family val="2"/>
      </rPr>
      <t xml:space="preserve">, </t>
    </r>
    <r>
      <rPr>
        <i/>
        <sz val="8"/>
        <rFont val="Helvetica"/>
        <family val="0"/>
      </rPr>
      <t>Grain Stocks</t>
    </r>
    <r>
      <rPr>
        <sz val="8"/>
        <rFont val="Helvetica"/>
        <family val="2"/>
      </rPr>
      <t xml:space="preserve">, and </t>
    </r>
  </si>
  <si>
    <r>
      <rPr>
        <i/>
        <sz val="8"/>
        <rFont val="Helvetica"/>
        <family val="0"/>
      </rPr>
      <t>Agricultural Prices</t>
    </r>
    <r>
      <rPr>
        <sz val="8"/>
        <rFont val="Helvetica"/>
        <family val="0"/>
      </rPr>
      <t xml:space="preserve">, USDA, Foreign Agricultural Service, Global Agricultural Trade System, and Farm Service Agency, </t>
    </r>
  </si>
  <si>
    <r>
      <rPr>
        <i/>
        <sz val="8"/>
        <rFont val="Helvetica"/>
        <family val="0"/>
      </rPr>
      <t>Nonrecourse Marketing Assistance Loans and Loan Deficiency Payments Fact Sheet</t>
    </r>
    <r>
      <rPr>
        <sz val="8"/>
        <rFont val="Helvetica"/>
        <family val="0"/>
      </rPr>
      <t>, and National Sunflower Association.</t>
    </r>
  </si>
  <si>
    <t>Last updated: March 29,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</si>
</sst>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)"/>
    <numFmt numFmtId="165" formatCode="#,##0_____)"/>
    <numFmt numFmtId="166" formatCode="#,##0.00_______)"/>
    <numFmt numFmtId="167" formatCode="#,##0.0___)"/>
    <numFmt numFmtId="168" formatCode="#,##0.00_____)"/>
  </numFmts>
  <fonts count="39">
    <font>
      <sz val="8"/>
      <name val="Helvetica"/>
      <family val="0"/>
    </font>
    <font>
      <sz val="11"/>
      <color indexed="8"/>
      <name val="Calibri"/>
      <family val="2"/>
    </font>
    <font>
      <sz val="7"/>
      <name val="Helvetica"/>
      <family val="2"/>
    </font>
    <font>
      <i/>
      <sz val="8"/>
      <name val="Helvetica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Alignment="1">
      <alignment horizontal="right" indent="2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1" sqref="A1"/>
    </sheetView>
  </sheetViews>
  <sheetFormatPr defaultColWidth="9.33203125" defaultRowHeight="10.5"/>
  <cols>
    <col min="1" max="1" width="11.66015625" style="0" customWidth="1"/>
    <col min="2" max="5" width="10.66015625" style="0" customWidth="1"/>
    <col min="6" max="6" width="0.65625" style="0" customWidth="1"/>
    <col min="7" max="11" width="10.66015625" style="0" customWidth="1"/>
    <col min="12" max="12" width="12.83203125" style="0" customWidth="1"/>
    <col min="13" max="13" width="9.83203125" style="0" customWidth="1"/>
  </cols>
  <sheetData>
    <row r="1" spans="1:13" ht="11.2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1.25">
      <c r="A2" s="3" t="s">
        <v>0</v>
      </c>
      <c r="B2" s="35" t="s">
        <v>1</v>
      </c>
      <c r="C2" s="35"/>
      <c r="D2" s="35"/>
      <c r="E2" s="35"/>
      <c r="G2" s="35" t="s">
        <v>2</v>
      </c>
      <c r="H2" s="35"/>
      <c r="I2" s="35"/>
      <c r="J2" s="35"/>
      <c r="K2" s="4" t="s">
        <v>3</v>
      </c>
      <c r="L2" s="36" t="s">
        <v>4</v>
      </c>
      <c r="M2" s="36"/>
    </row>
    <row r="3" spans="1:13" ht="11.25">
      <c r="A3" s="3" t="s">
        <v>5</v>
      </c>
      <c r="B3" s="5" t="s">
        <v>6</v>
      </c>
      <c r="C3" s="5" t="s">
        <v>7</v>
      </c>
      <c r="D3" s="5" t="s">
        <v>8</v>
      </c>
      <c r="E3" s="34" t="s">
        <v>9</v>
      </c>
      <c r="G3" s="5" t="s">
        <v>10</v>
      </c>
      <c r="H3" s="5" t="s">
        <v>11</v>
      </c>
      <c r="I3" s="5" t="s">
        <v>12</v>
      </c>
      <c r="J3" s="34" t="s">
        <v>9</v>
      </c>
      <c r="K3" s="4" t="s">
        <v>13</v>
      </c>
      <c r="L3" s="5" t="s">
        <v>61</v>
      </c>
      <c r="M3" s="5" t="s">
        <v>14</v>
      </c>
    </row>
    <row r="4" spans="1:12" ht="11.25">
      <c r="A4" s="6" t="s">
        <v>15</v>
      </c>
      <c r="B4" s="5" t="s">
        <v>13</v>
      </c>
      <c r="C4" s="5"/>
      <c r="D4" s="5"/>
      <c r="E4" s="5"/>
      <c r="G4" s="5"/>
      <c r="H4" s="5" t="s">
        <v>16</v>
      </c>
      <c r="I4" s="5"/>
      <c r="J4" s="5"/>
      <c r="L4" s="5" t="s">
        <v>17</v>
      </c>
    </row>
    <row r="5" spans="1:13" ht="11.25">
      <c r="A5" s="7"/>
      <c r="B5" s="2"/>
      <c r="C5" s="2"/>
      <c r="D5" s="2"/>
      <c r="E5" s="2"/>
      <c r="F5" s="2"/>
      <c r="G5" s="8"/>
      <c r="H5" s="8" t="s">
        <v>18</v>
      </c>
      <c r="I5" s="8"/>
      <c r="J5" s="8"/>
      <c r="K5" s="2"/>
      <c r="L5" s="8" t="s">
        <v>19</v>
      </c>
      <c r="M5" s="8"/>
    </row>
    <row r="6" spans="2:13" ht="12" customHeight="1">
      <c r="B6" s="37" t="s">
        <v>20</v>
      </c>
      <c r="C6" s="37"/>
      <c r="D6" s="37"/>
      <c r="E6" s="37"/>
      <c r="F6" s="37"/>
      <c r="G6" s="37"/>
      <c r="H6" s="37"/>
      <c r="I6" s="37"/>
      <c r="J6" s="37"/>
      <c r="K6" s="37"/>
      <c r="L6" s="5" t="s">
        <v>21</v>
      </c>
      <c r="M6" s="5" t="s">
        <v>21</v>
      </c>
    </row>
    <row r="7" spans="2:12" ht="12" customHeight="1"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13" ht="11.25">
      <c r="A8" s="3" t="s">
        <v>22</v>
      </c>
      <c r="B8" s="10">
        <v>1975.341312</v>
      </c>
      <c r="C8" s="11">
        <v>3741.64</v>
      </c>
      <c r="D8" s="10">
        <v>61.729416</v>
      </c>
      <c r="E8" s="11">
        <f>SUM(B8:D8)</f>
        <v>5778.710728</v>
      </c>
      <c r="F8" s="10"/>
      <c r="G8" s="11">
        <v>1719.588</v>
      </c>
      <c r="H8" s="10">
        <f>+J8-G8-I8</f>
        <v>339.9254140000003</v>
      </c>
      <c r="I8" s="10">
        <v>3317.95611</v>
      </c>
      <c r="J8" s="11">
        <f>+E8-K8</f>
        <v>5377.469524</v>
      </c>
      <c r="K8" s="10">
        <v>401.241204</v>
      </c>
      <c r="L8" s="12">
        <v>10.9</v>
      </c>
      <c r="M8" s="13" t="s">
        <v>23</v>
      </c>
    </row>
    <row r="9" spans="1:13" ht="11.25">
      <c r="A9" s="3" t="s">
        <v>24</v>
      </c>
      <c r="B9" s="14">
        <f aca="true" t="shared" si="0" ref="B9:B40">+K8</f>
        <v>401.241204</v>
      </c>
      <c r="C9" s="11">
        <v>4487.41</v>
      </c>
      <c r="D9" s="10">
        <v>70.547904</v>
      </c>
      <c r="E9" s="11">
        <f aca="true" t="shared" si="1" ref="E9:E28">SUM(B9:D9)</f>
        <v>4959.199108</v>
      </c>
      <c r="F9" s="10"/>
      <c r="G9" s="11">
        <v>824.5204</v>
      </c>
      <c r="H9" s="10">
        <f aca="true" t="shared" si="2" ref="H9:H41">+J9-G9-I9</f>
        <v>391.23055199999953</v>
      </c>
      <c r="I9" s="10">
        <v>3428.18721</v>
      </c>
      <c r="J9" s="11">
        <f aca="true" t="shared" si="3" ref="J9:J40">+E9-K9</f>
        <v>4643.9381619999995</v>
      </c>
      <c r="K9" s="10">
        <v>315.260946</v>
      </c>
      <c r="L9" s="15">
        <v>10.8</v>
      </c>
      <c r="M9" s="13" t="s">
        <v>23</v>
      </c>
    </row>
    <row r="10" spans="1:13" ht="11.25">
      <c r="A10" s="3" t="s">
        <v>25</v>
      </c>
      <c r="B10" s="14">
        <f t="shared" si="0"/>
        <v>315.260946</v>
      </c>
      <c r="C10" s="11">
        <v>5332.820000000001</v>
      </c>
      <c r="D10" s="10">
        <v>88.18488</v>
      </c>
      <c r="E10" s="11">
        <f t="shared" si="1"/>
        <v>5736.265826000001</v>
      </c>
      <c r="F10" s="10"/>
      <c r="G10" s="11">
        <v>1688.7236</v>
      </c>
      <c r="H10" s="10">
        <f t="shared" si="2"/>
        <v>420.9390360000002</v>
      </c>
      <c r="I10" s="10">
        <v>2971.830456</v>
      </c>
      <c r="J10" s="11">
        <f t="shared" si="3"/>
        <v>5081.493092000001</v>
      </c>
      <c r="K10" s="10">
        <v>654.772734</v>
      </c>
      <c r="L10" s="15">
        <v>9.03</v>
      </c>
      <c r="M10" s="13" t="s">
        <v>23</v>
      </c>
    </row>
    <row r="11" spans="1:13" ht="11.25">
      <c r="A11" s="3" t="s">
        <v>26</v>
      </c>
      <c r="B11" s="14">
        <f t="shared" si="0"/>
        <v>654.772734</v>
      </c>
      <c r="C11" s="11">
        <v>3198.5</v>
      </c>
      <c r="D11" s="10">
        <v>68.343282</v>
      </c>
      <c r="E11" s="11">
        <f t="shared" si="1"/>
        <v>3921.616016</v>
      </c>
      <c r="F11" s="10"/>
      <c r="G11" s="11">
        <v>1300.714</v>
      </c>
      <c r="H11" s="10">
        <f t="shared" si="2"/>
        <v>247.854112</v>
      </c>
      <c r="I11" s="10">
        <v>2302.5</v>
      </c>
      <c r="J11" s="11">
        <f t="shared" si="3"/>
        <v>3851.068112</v>
      </c>
      <c r="K11" s="10">
        <v>70.547904</v>
      </c>
      <c r="L11" s="15">
        <v>13</v>
      </c>
      <c r="M11" s="13" t="s">
        <v>23</v>
      </c>
    </row>
    <row r="12" spans="1:13" ht="11.25">
      <c r="A12" s="3" t="s">
        <v>27</v>
      </c>
      <c r="B12" s="14">
        <f t="shared" si="0"/>
        <v>70.547904</v>
      </c>
      <c r="C12" s="11">
        <v>3744.53</v>
      </c>
      <c r="D12" s="10">
        <v>57.320172</v>
      </c>
      <c r="E12" s="11">
        <f t="shared" si="1"/>
        <v>3872.3980760000004</v>
      </c>
      <c r="F12" s="10"/>
      <c r="G12" s="11">
        <v>1250.0082</v>
      </c>
      <c r="H12" s="10">
        <f t="shared" si="2"/>
        <v>281.6094740000003</v>
      </c>
      <c r="I12" s="10">
        <v>2183.780402</v>
      </c>
      <c r="J12" s="11">
        <f t="shared" si="3"/>
        <v>3715.3980760000004</v>
      </c>
      <c r="K12" s="10">
        <v>157</v>
      </c>
      <c r="L12" s="15">
        <v>11.3</v>
      </c>
      <c r="M12" s="13" t="s">
        <v>23</v>
      </c>
    </row>
    <row r="13" spans="1:13" ht="11.25">
      <c r="A13" s="3" t="s">
        <v>28</v>
      </c>
      <c r="B13" s="14">
        <f t="shared" si="0"/>
        <v>157</v>
      </c>
      <c r="C13" s="11">
        <v>3153.02</v>
      </c>
      <c r="D13" s="10">
        <v>57.3196</v>
      </c>
      <c r="E13" s="11">
        <f t="shared" si="1"/>
        <v>3367.3396</v>
      </c>
      <c r="F13" s="10"/>
      <c r="G13" s="11">
        <v>1485.9004</v>
      </c>
      <c r="H13" s="10">
        <f t="shared" si="2"/>
        <v>608.4694</v>
      </c>
      <c r="I13" s="10">
        <v>803.9962</v>
      </c>
      <c r="J13" s="11">
        <f t="shared" si="3"/>
        <v>2898.366</v>
      </c>
      <c r="K13" s="10">
        <v>468.9736</v>
      </c>
      <c r="L13" s="15">
        <v>7.93</v>
      </c>
      <c r="M13" s="13" t="s">
        <v>23</v>
      </c>
    </row>
    <row r="14" spans="1:13" ht="11.25">
      <c r="A14" s="3" t="s">
        <v>29</v>
      </c>
      <c r="B14" s="14">
        <f t="shared" si="0"/>
        <v>468.9736</v>
      </c>
      <c r="C14" s="11">
        <v>2675.75</v>
      </c>
      <c r="D14" s="10">
        <v>18.613866</v>
      </c>
      <c r="E14" s="11">
        <f t="shared" si="1"/>
        <v>3163.337466</v>
      </c>
      <c r="F14" s="10"/>
      <c r="G14" s="11">
        <v>1399.93497</v>
      </c>
      <c r="H14" s="10">
        <f t="shared" si="2"/>
        <v>535.0861998000001</v>
      </c>
      <c r="I14" s="10">
        <v>670.1256482</v>
      </c>
      <c r="J14" s="11">
        <f t="shared" si="3"/>
        <v>2605.146818</v>
      </c>
      <c r="K14" s="10">
        <v>558.190648</v>
      </c>
      <c r="L14" s="15">
        <v>6.9</v>
      </c>
      <c r="M14" s="13" t="s">
        <v>23</v>
      </c>
    </row>
    <row r="15" spans="1:13" ht="11.25">
      <c r="A15" s="3" t="s">
        <v>30</v>
      </c>
      <c r="B15" s="14">
        <f t="shared" si="0"/>
        <v>558.190648</v>
      </c>
      <c r="C15" s="11">
        <v>2608.15</v>
      </c>
      <c r="D15" s="10">
        <v>22.023</v>
      </c>
      <c r="E15" s="11">
        <f t="shared" si="1"/>
        <v>3188.3636480000005</v>
      </c>
      <c r="F15" s="10"/>
      <c r="G15" s="11">
        <v>1984.14</v>
      </c>
      <c r="H15" s="10">
        <f t="shared" si="2"/>
        <v>175.84420440000054</v>
      </c>
      <c r="I15" s="10">
        <v>594.3292956</v>
      </c>
      <c r="J15" s="11">
        <f t="shared" si="3"/>
        <v>2754.3135000000007</v>
      </c>
      <c r="K15" s="10">
        <v>434.050148</v>
      </c>
      <c r="L15" s="15">
        <v>8.34</v>
      </c>
      <c r="M15" s="13" t="s">
        <v>23</v>
      </c>
    </row>
    <row r="16" spans="1:13" ht="11.25">
      <c r="A16" s="3" t="s">
        <v>31</v>
      </c>
      <c r="B16" s="14">
        <f t="shared" si="0"/>
        <v>434.050148</v>
      </c>
      <c r="C16" s="11">
        <v>1792.09</v>
      </c>
      <c r="D16" s="10">
        <v>55.092</v>
      </c>
      <c r="E16" s="11">
        <f t="shared" si="1"/>
        <v>2281.232148</v>
      </c>
      <c r="F16" s="10"/>
      <c r="G16" s="11">
        <v>1267</v>
      </c>
      <c r="H16" s="10">
        <f t="shared" si="2"/>
        <v>651.4201054000001</v>
      </c>
      <c r="I16" s="10">
        <v>186.3570426</v>
      </c>
      <c r="J16" s="11">
        <f t="shared" si="3"/>
        <v>2104.777148</v>
      </c>
      <c r="K16" s="10">
        <v>176.455</v>
      </c>
      <c r="L16" s="15">
        <v>12.1</v>
      </c>
      <c r="M16" s="13" t="s">
        <v>23</v>
      </c>
    </row>
    <row r="17" spans="1:13" ht="11.25">
      <c r="A17" s="3" t="s">
        <v>32</v>
      </c>
      <c r="B17" s="14">
        <f t="shared" si="0"/>
        <v>176.455</v>
      </c>
      <c r="C17" s="11">
        <v>1759.76</v>
      </c>
      <c r="D17" s="10">
        <v>43.342514546654</v>
      </c>
      <c r="E17" s="11">
        <f t="shared" si="1"/>
        <v>1979.557514546654</v>
      </c>
      <c r="F17" s="10"/>
      <c r="G17" s="11">
        <v>1204</v>
      </c>
      <c r="H17" s="10">
        <f t="shared" si="2"/>
        <v>506.324678333862</v>
      </c>
      <c r="I17" s="10">
        <v>211.075836212792</v>
      </c>
      <c r="J17" s="11">
        <f t="shared" si="3"/>
        <v>1921.400514546654</v>
      </c>
      <c r="K17" s="10">
        <v>58.157</v>
      </c>
      <c r="L17" s="15">
        <v>10.6</v>
      </c>
      <c r="M17" s="13" t="s">
        <v>23</v>
      </c>
    </row>
    <row r="18" spans="1:13" ht="11.25">
      <c r="A18" s="3" t="s">
        <v>33</v>
      </c>
      <c r="B18" s="14">
        <f t="shared" si="0"/>
        <v>58.157</v>
      </c>
      <c r="C18" s="11">
        <v>2274.405</v>
      </c>
      <c r="D18" s="10">
        <v>87.54264717948999</v>
      </c>
      <c r="E18" s="11">
        <f t="shared" si="1"/>
        <v>2420.1046471794903</v>
      </c>
      <c r="F18" s="10"/>
      <c r="G18" s="11">
        <v>1307</v>
      </c>
      <c r="H18" s="10">
        <f t="shared" si="2"/>
        <v>646.57099857949</v>
      </c>
      <c r="I18" s="10">
        <v>271.4766486</v>
      </c>
      <c r="J18" s="11">
        <f t="shared" si="3"/>
        <v>2225.04764717949</v>
      </c>
      <c r="K18" s="10">
        <v>195.05700000000002</v>
      </c>
      <c r="L18" s="15">
        <v>10.8</v>
      </c>
      <c r="M18" s="13" t="s">
        <v>23</v>
      </c>
    </row>
    <row r="19" spans="1:13" ht="11.25">
      <c r="A19" s="3" t="s">
        <v>34</v>
      </c>
      <c r="B19" s="14">
        <f t="shared" si="0"/>
        <v>195.05700000000002</v>
      </c>
      <c r="C19" s="11">
        <v>3613.0299999999997</v>
      </c>
      <c r="D19" s="10">
        <v>166</v>
      </c>
      <c r="E19" s="11">
        <f t="shared" si="1"/>
        <v>3974.0869999999995</v>
      </c>
      <c r="F19" s="10"/>
      <c r="G19" s="11">
        <v>2099</v>
      </c>
      <c r="H19" s="10">
        <f t="shared" si="2"/>
        <v>979.5803999999994</v>
      </c>
      <c r="I19" s="10">
        <v>317.1126</v>
      </c>
      <c r="J19" s="11">
        <f t="shared" si="3"/>
        <v>3395.6929999999993</v>
      </c>
      <c r="K19" s="10">
        <v>578.394</v>
      </c>
      <c r="L19" s="15">
        <v>8.69</v>
      </c>
      <c r="M19" s="16">
        <v>8.9</v>
      </c>
    </row>
    <row r="20" spans="1:13" ht="11.25">
      <c r="A20" s="3" t="s">
        <v>35</v>
      </c>
      <c r="B20" s="14">
        <f t="shared" si="0"/>
        <v>578.394</v>
      </c>
      <c r="C20" s="11">
        <v>2564.985</v>
      </c>
      <c r="D20" s="10">
        <v>104</v>
      </c>
      <c r="E20" s="11">
        <f t="shared" si="1"/>
        <v>3247.379</v>
      </c>
      <c r="F20" s="10"/>
      <c r="G20" s="11">
        <v>2035.785</v>
      </c>
      <c r="H20" s="10">
        <f t="shared" si="2"/>
        <v>800.4169999999997</v>
      </c>
      <c r="I20" s="10">
        <v>260</v>
      </c>
      <c r="J20" s="11">
        <f t="shared" si="3"/>
        <v>3096.2019999999998</v>
      </c>
      <c r="K20" s="10">
        <v>151.177</v>
      </c>
      <c r="L20" s="15">
        <v>9.74</v>
      </c>
      <c r="M20" s="16">
        <v>8.9</v>
      </c>
    </row>
    <row r="21" spans="1:13" ht="11.25">
      <c r="A21" s="3" t="s">
        <v>36</v>
      </c>
      <c r="B21" s="14">
        <f t="shared" si="0"/>
        <v>151.177</v>
      </c>
      <c r="C21" s="11">
        <v>2572.063</v>
      </c>
      <c r="D21" s="10">
        <v>53.7569664</v>
      </c>
      <c r="E21" s="11">
        <f t="shared" si="1"/>
        <v>2776.9969664</v>
      </c>
      <c r="F21" s="10"/>
      <c r="G21" s="11">
        <v>1457</v>
      </c>
      <c r="H21" s="10">
        <f t="shared" si="2"/>
        <v>945.9487686000002</v>
      </c>
      <c r="I21" s="10">
        <v>218.3501978</v>
      </c>
      <c r="J21" s="11">
        <f t="shared" si="3"/>
        <v>2621.2989664</v>
      </c>
      <c r="K21" s="10">
        <v>155.69799999999998</v>
      </c>
      <c r="L21" s="15">
        <v>12.9</v>
      </c>
      <c r="M21" s="16">
        <v>8.9</v>
      </c>
    </row>
    <row r="22" spans="1:13" ht="11.25">
      <c r="A22" s="3" t="s">
        <v>37</v>
      </c>
      <c r="B22" s="14">
        <f t="shared" si="0"/>
        <v>155.69799999999998</v>
      </c>
      <c r="C22" s="11">
        <v>4835.825000000001</v>
      </c>
      <c r="D22" s="10">
        <v>92.8048416</v>
      </c>
      <c r="E22" s="11">
        <f t="shared" si="1"/>
        <v>5084.327841600001</v>
      </c>
      <c r="F22" s="10"/>
      <c r="G22" s="11">
        <v>2894.4017032</v>
      </c>
      <c r="H22" s="10">
        <f t="shared" si="2"/>
        <v>1330.948397000001</v>
      </c>
      <c r="I22" s="10">
        <v>631.6377414</v>
      </c>
      <c r="J22" s="11">
        <f t="shared" si="3"/>
        <v>4856.987841600001</v>
      </c>
      <c r="K22" s="10">
        <v>227.34</v>
      </c>
      <c r="L22" s="15">
        <v>10.7</v>
      </c>
      <c r="M22" s="16">
        <v>8.7</v>
      </c>
    </row>
    <row r="23" spans="1:13" ht="11.25">
      <c r="A23" s="3" t="s">
        <v>38</v>
      </c>
      <c r="B23" s="14">
        <f t="shared" si="0"/>
        <v>227.34</v>
      </c>
      <c r="C23" s="11">
        <v>4009.332</v>
      </c>
      <c r="D23" s="10">
        <v>46.4443082</v>
      </c>
      <c r="E23" s="11">
        <f t="shared" si="1"/>
        <v>4283.116308199999</v>
      </c>
      <c r="F23" s="10"/>
      <c r="G23" s="11">
        <v>2017.8395156</v>
      </c>
      <c r="H23" s="10">
        <f t="shared" si="2"/>
        <v>1318.0377494736974</v>
      </c>
      <c r="I23" s="10">
        <v>494.28604312630205</v>
      </c>
      <c r="J23" s="11">
        <f t="shared" si="3"/>
        <v>3830.1633081999994</v>
      </c>
      <c r="K23" s="10">
        <v>452.953</v>
      </c>
      <c r="L23" s="15">
        <v>11.5</v>
      </c>
      <c r="M23" s="16">
        <v>8.7</v>
      </c>
    </row>
    <row r="24" spans="1:13" ht="11.25">
      <c r="A24" s="3" t="s">
        <v>39</v>
      </c>
      <c r="B24" s="14">
        <f t="shared" si="0"/>
        <v>452.953</v>
      </c>
      <c r="C24" s="11">
        <v>3559.343</v>
      </c>
      <c r="D24" s="10">
        <v>39.61</v>
      </c>
      <c r="E24" s="11">
        <f t="shared" si="1"/>
        <v>4051.906</v>
      </c>
      <c r="F24" s="10"/>
      <c r="G24" s="11">
        <v>1861.3724398</v>
      </c>
      <c r="H24" s="10">
        <f t="shared" si="2"/>
        <v>1428.387598484238</v>
      </c>
      <c r="I24" s="10">
        <v>329.14096171576205</v>
      </c>
      <c r="J24" s="11">
        <f t="shared" si="3"/>
        <v>3618.901</v>
      </c>
      <c r="K24" s="10">
        <v>433.005</v>
      </c>
      <c r="L24" s="15">
        <v>11.7</v>
      </c>
      <c r="M24" s="16">
        <v>8.91</v>
      </c>
    </row>
    <row r="25" spans="1:13" ht="11.25">
      <c r="A25" s="3" t="s">
        <v>40</v>
      </c>
      <c r="B25" s="14">
        <f t="shared" si="0"/>
        <v>433.005</v>
      </c>
      <c r="C25" s="11">
        <v>3676.9519999999998</v>
      </c>
      <c r="D25" s="10">
        <v>64.891794</v>
      </c>
      <c r="E25" s="11">
        <f t="shared" si="1"/>
        <v>4174.8487939999995</v>
      </c>
      <c r="F25" s="10"/>
      <c r="G25" s="11">
        <v>2338.143645</v>
      </c>
      <c r="H25" s="10">
        <f t="shared" si="2"/>
        <v>1218.1557644395896</v>
      </c>
      <c r="I25" s="10">
        <v>416.23738456040996</v>
      </c>
      <c r="J25" s="11">
        <f t="shared" si="3"/>
        <v>3972.5367939999996</v>
      </c>
      <c r="K25" s="10">
        <v>202.312</v>
      </c>
      <c r="L25" s="15">
        <v>11.6</v>
      </c>
      <c r="M25" s="16">
        <v>9.3</v>
      </c>
    </row>
    <row r="26" spans="1:13" ht="11.25">
      <c r="A26" s="3" t="s">
        <v>41</v>
      </c>
      <c r="B26" s="14">
        <f t="shared" si="0"/>
        <v>202.312</v>
      </c>
      <c r="C26" s="11">
        <v>5273.161999999999</v>
      </c>
      <c r="D26" s="10">
        <v>75.478</v>
      </c>
      <c r="E26" s="11">
        <f t="shared" si="1"/>
        <v>5550.951999999999</v>
      </c>
      <c r="F26" s="10"/>
      <c r="G26" s="11">
        <v>2595.9517736</v>
      </c>
      <c r="H26" s="10">
        <f t="shared" si="2"/>
        <v>1874.0452274094555</v>
      </c>
      <c r="I26" s="10">
        <v>572.730998990544</v>
      </c>
      <c r="J26" s="11">
        <f t="shared" si="3"/>
        <v>5042.727999999999</v>
      </c>
      <c r="K26" s="10">
        <v>508.22400000000005</v>
      </c>
      <c r="L26" s="15">
        <v>10.6</v>
      </c>
      <c r="M26" s="16">
        <v>9.3</v>
      </c>
    </row>
    <row r="27" spans="1:13" ht="11.25">
      <c r="A27" s="3" t="s">
        <v>42</v>
      </c>
      <c r="B27" s="14">
        <f t="shared" si="0"/>
        <v>508.22400000000005</v>
      </c>
      <c r="C27" s="11">
        <v>4341.862</v>
      </c>
      <c r="D27" s="10">
        <v>91.4393429964</v>
      </c>
      <c r="E27" s="11">
        <f t="shared" si="1"/>
        <v>4941.5253429964005</v>
      </c>
      <c r="F27" s="10"/>
      <c r="G27" s="11">
        <v>2511</v>
      </c>
      <c r="H27" s="10">
        <f t="shared" si="2"/>
        <v>1468.9095197934002</v>
      </c>
      <c r="I27" s="10">
        <v>451.476823203</v>
      </c>
      <c r="J27" s="11">
        <f t="shared" si="3"/>
        <v>4431.3863429964</v>
      </c>
      <c r="K27" s="10">
        <v>510.139</v>
      </c>
      <c r="L27" s="15">
        <v>7.53</v>
      </c>
      <c r="M27" s="16">
        <v>9.3</v>
      </c>
    </row>
    <row r="28" spans="1:13" ht="11.25">
      <c r="A28" s="17" t="s">
        <v>43</v>
      </c>
      <c r="B28" s="14">
        <f t="shared" si="0"/>
        <v>510.139</v>
      </c>
      <c r="C28" s="11">
        <v>3544.428</v>
      </c>
      <c r="D28" s="18">
        <v>144.6597999252</v>
      </c>
      <c r="E28" s="19">
        <f t="shared" si="1"/>
        <v>4199.2267999252</v>
      </c>
      <c r="F28" s="18"/>
      <c r="G28" s="19">
        <v>2035.51</v>
      </c>
      <c r="H28" s="18">
        <f t="shared" si="2"/>
        <v>1375.16002026078</v>
      </c>
      <c r="I28" s="18">
        <v>443.56577966441995</v>
      </c>
      <c r="J28" s="19">
        <f t="shared" si="3"/>
        <v>3854.2357999252</v>
      </c>
      <c r="K28" s="18">
        <v>344.991</v>
      </c>
      <c r="L28" s="15">
        <v>6.89</v>
      </c>
      <c r="M28" s="16">
        <v>9.3</v>
      </c>
    </row>
    <row r="29" spans="1:13" ht="11.25">
      <c r="A29" s="17" t="s">
        <v>44</v>
      </c>
      <c r="B29" s="14">
        <f t="shared" si="0"/>
        <v>344.991</v>
      </c>
      <c r="C29" s="11">
        <v>3418.759</v>
      </c>
      <c r="D29" s="18">
        <v>168.5171168982</v>
      </c>
      <c r="E29" s="19">
        <f aca="true" t="shared" si="4" ref="E29:E40">SUM(B29:D29)</f>
        <v>3932.2671168982</v>
      </c>
      <c r="F29" s="18"/>
      <c r="G29" s="19">
        <v>1676.4056</v>
      </c>
      <c r="H29" s="18">
        <f t="shared" si="2"/>
        <v>1499.03340992621</v>
      </c>
      <c r="I29" s="18">
        <v>517.34110697199</v>
      </c>
      <c r="J29" s="19">
        <f t="shared" si="3"/>
        <v>3692.7801168982</v>
      </c>
      <c r="K29" s="18">
        <v>239.487</v>
      </c>
      <c r="L29" s="15">
        <v>9.62</v>
      </c>
      <c r="M29" s="16">
        <v>9.3</v>
      </c>
    </row>
    <row r="30" spans="1:13" ht="11.25">
      <c r="A30" s="17" t="s">
        <v>45</v>
      </c>
      <c r="B30" s="18">
        <f t="shared" si="0"/>
        <v>239.487</v>
      </c>
      <c r="C30" s="11">
        <v>2451.247</v>
      </c>
      <c r="D30" s="18">
        <v>216.095</v>
      </c>
      <c r="E30" s="19">
        <f t="shared" si="4"/>
        <v>2906.8289999999997</v>
      </c>
      <c r="F30" s="18"/>
      <c r="G30" s="19">
        <v>702.7</v>
      </c>
      <c r="H30" s="18">
        <f t="shared" si="2"/>
        <v>1398.1367744705515</v>
      </c>
      <c r="I30" s="18">
        <v>366.286225529448</v>
      </c>
      <c r="J30" s="19">
        <f t="shared" si="3"/>
        <v>2467.1229999999996</v>
      </c>
      <c r="K30" s="18">
        <v>439.706</v>
      </c>
      <c r="L30" s="15">
        <v>12.1</v>
      </c>
      <c r="M30" s="16">
        <v>9.6</v>
      </c>
    </row>
    <row r="31" spans="1:13" ht="11.25">
      <c r="A31" s="17" t="s">
        <v>46</v>
      </c>
      <c r="B31" s="18">
        <f t="shared" si="0"/>
        <v>439.706</v>
      </c>
      <c r="C31" s="11">
        <v>2665.226</v>
      </c>
      <c r="D31" s="18">
        <v>197.338</v>
      </c>
      <c r="E31" s="19">
        <f t="shared" si="4"/>
        <v>3302.2700000000004</v>
      </c>
      <c r="F31" s="18"/>
      <c r="G31" s="19">
        <v>1382.9</v>
      </c>
      <c r="H31" s="18">
        <f t="shared" si="2"/>
        <v>1185.3804308256706</v>
      </c>
      <c r="I31" s="18">
        <v>374.86556917433</v>
      </c>
      <c r="J31" s="19">
        <f t="shared" si="3"/>
        <v>2943.1460000000006</v>
      </c>
      <c r="K31" s="18">
        <v>359.124</v>
      </c>
      <c r="L31" s="15">
        <v>12.1</v>
      </c>
      <c r="M31" s="16">
        <v>9.6</v>
      </c>
    </row>
    <row r="32" spans="1:13" ht="11.25">
      <c r="A32" s="17" t="s">
        <v>47</v>
      </c>
      <c r="B32" s="18">
        <f t="shared" si="0"/>
        <v>359.124</v>
      </c>
      <c r="C32" s="11">
        <v>2049.613</v>
      </c>
      <c r="D32" s="18">
        <v>97.773</v>
      </c>
      <c r="E32" s="19">
        <f t="shared" si="4"/>
        <v>2506.51</v>
      </c>
      <c r="F32" s="18"/>
      <c r="G32" s="19">
        <v>609</v>
      </c>
      <c r="H32" s="18">
        <f t="shared" si="2"/>
        <v>1386.8990000000001</v>
      </c>
      <c r="I32" s="18">
        <v>311.568</v>
      </c>
      <c r="J32" s="19">
        <f t="shared" si="3"/>
        <v>2307.467</v>
      </c>
      <c r="K32" s="18">
        <v>199.043</v>
      </c>
      <c r="L32" s="15">
        <v>13.7</v>
      </c>
      <c r="M32" s="16">
        <v>9.3</v>
      </c>
    </row>
    <row r="33" spans="1:13" ht="11.25">
      <c r="A33" s="17" t="s">
        <v>48</v>
      </c>
      <c r="B33" s="18">
        <f t="shared" si="0"/>
        <v>199.043</v>
      </c>
      <c r="C33" s="11">
        <v>4017.155</v>
      </c>
      <c r="D33" s="18">
        <v>86.82300000000001</v>
      </c>
      <c r="E33" s="19">
        <f t="shared" si="4"/>
        <v>4303.021000000001</v>
      </c>
      <c r="F33" s="18"/>
      <c r="G33" s="19">
        <v>1248.1</v>
      </c>
      <c r="H33" s="18">
        <f t="shared" si="2"/>
        <v>1878.0320000000008</v>
      </c>
      <c r="I33" s="18">
        <v>392.747</v>
      </c>
      <c r="J33" s="19">
        <f t="shared" si="3"/>
        <v>3518.879000000001</v>
      </c>
      <c r="K33" s="18">
        <v>784.142</v>
      </c>
      <c r="L33" s="15">
        <v>12.1</v>
      </c>
      <c r="M33" s="16">
        <v>9.3</v>
      </c>
    </row>
    <row r="34" spans="1:13" ht="11.25">
      <c r="A34" s="17" t="s">
        <v>49</v>
      </c>
      <c r="B34" s="18">
        <f t="shared" si="0"/>
        <v>784.142</v>
      </c>
      <c r="C34" s="11">
        <v>2143.613</v>
      </c>
      <c r="D34" s="18">
        <v>246.719</v>
      </c>
      <c r="E34" s="19">
        <f t="shared" si="4"/>
        <v>3174.474</v>
      </c>
      <c r="F34" s="18"/>
      <c r="G34" s="19">
        <v>1452</v>
      </c>
      <c r="H34" s="18">
        <f t="shared" si="2"/>
        <v>1020.3260000000002</v>
      </c>
      <c r="I34" s="18">
        <v>400.14799999999997</v>
      </c>
      <c r="J34" s="19">
        <f t="shared" si="3"/>
        <v>2872.474</v>
      </c>
      <c r="K34" s="18">
        <v>302</v>
      </c>
      <c r="L34" s="15">
        <v>14.5</v>
      </c>
      <c r="M34" s="16">
        <v>9.3</v>
      </c>
    </row>
    <row r="35" spans="1:13" ht="11.25">
      <c r="A35" s="17" t="s">
        <v>50</v>
      </c>
      <c r="B35" s="18">
        <f t="shared" si="0"/>
        <v>302</v>
      </c>
      <c r="C35" s="11">
        <v>2868.87</v>
      </c>
      <c r="D35" s="18">
        <v>192.324</v>
      </c>
      <c r="E35" s="19">
        <f t="shared" si="4"/>
        <v>3363.194</v>
      </c>
      <c r="F35" s="18"/>
      <c r="G35" s="19">
        <v>1504.8</v>
      </c>
      <c r="H35" s="18">
        <f t="shared" si="2"/>
        <v>1152.58</v>
      </c>
      <c r="I35" s="18">
        <v>441.133</v>
      </c>
      <c r="J35" s="19">
        <f t="shared" si="3"/>
        <v>3098.513</v>
      </c>
      <c r="K35" s="18">
        <v>264.681</v>
      </c>
      <c r="L35" s="15">
        <v>21.7</v>
      </c>
      <c r="M35" s="16">
        <v>9.3</v>
      </c>
    </row>
    <row r="36" spans="1:13" ht="11.25">
      <c r="A36" s="17" t="s">
        <v>51</v>
      </c>
      <c r="B36" s="18">
        <f t="shared" si="0"/>
        <v>264.681</v>
      </c>
      <c r="C36" s="11">
        <v>3422.84</v>
      </c>
      <c r="D36" s="18">
        <v>154.026</v>
      </c>
      <c r="E36" s="19">
        <f t="shared" si="4"/>
        <v>3841.547</v>
      </c>
      <c r="F36" s="18"/>
      <c r="G36" s="19">
        <v>1458.3</v>
      </c>
      <c r="H36" s="18">
        <f t="shared" si="2"/>
        <v>1486.371</v>
      </c>
      <c r="I36" s="18">
        <v>405.488</v>
      </c>
      <c r="J36" s="19">
        <f t="shared" si="3"/>
        <v>3350.159</v>
      </c>
      <c r="K36" s="18">
        <v>491.388</v>
      </c>
      <c r="L36" s="15">
        <v>21.8</v>
      </c>
      <c r="M36" s="16">
        <v>9.3</v>
      </c>
    </row>
    <row r="37" spans="1:13" ht="11.25">
      <c r="A37" s="20" t="s">
        <v>52</v>
      </c>
      <c r="B37" s="18">
        <f t="shared" si="0"/>
        <v>491.388</v>
      </c>
      <c r="C37" s="11">
        <v>3036.46</v>
      </c>
      <c r="D37" s="18">
        <v>102.467</v>
      </c>
      <c r="E37" s="19">
        <f t="shared" si="4"/>
        <v>3630.315</v>
      </c>
      <c r="F37" s="18"/>
      <c r="G37" s="19">
        <v>1711.5</v>
      </c>
      <c r="H37" s="18">
        <f t="shared" si="2"/>
        <v>1134.4200000000003</v>
      </c>
      <c r="I37" s="18">
        <v>395.02299999999997</v>
      </c>
      <c r="J37" s="19">
        <f t="shared" si="3"/>
        <v>3240.943</v>
      </c>
      <c r="K37" s="18">
        <v>389.372</v>
      </c>
      <c r="L37" s="15">
        <v>15.1</v>
      </c>
      <c r="M37" s="16">
        <v>9.3</v>
      </c>
    </row>
    <row r="38" spans="1:13" ht="11.25">
      <c r="A38" s="20" t="s">
        <v>53</v>
      </c>
      <c r="B38" s="18">
        <f t="shared" si="0"/>
        <v>389.372</v>
      </c>
      <c r="C38" s="11">
        <v>2735.57</v>
      </c>
      <c r="D38" s="18">
        <v>89.617</v>
      </c>
      <c r="E38" s="19">
        <f t="shared" si="4"/>
        <v>3214.559</v>
      </c>
      <c r="F38" s="18"/>
      <c r="G38" s="19">
        <v>1295.968</v>
      </c>
      <c r="H38" s="18">
        <f t="shared" si="2"/>
        <v>1306.1620000000003</v>
      </c>
      <c r="I38" s="18">
        <v>353.76</v>
      </c>
      <c r="J38" s="19">
        <f t="shared" si="3"/>
        <v>2955.8900000000003</v>
      </c>
      <c r="K38" s="18">
        <v>258.669</v>
      </c>
      <c r="L38" s="15">
        <v>23.3</v>
      </c>
      <c r="M38" s="16">
        <v>10.09</v>
      </c>
    </row>
    <row r="39" spans="1:13" ht="11.25">
      <c r="A39" s="20" t="s">
        <v>54</v>
      </c>
      <c r="B39" s="18">
        <f t="shared" si="0"/>
        <v>258.669</v>
      </c>
      <c r="C39" s="11">
        <v>2038.275</v>
      </c>
      <c r="D39" s="18">
        <v>97.185</v>
      </c>
      <c r="E39" s="19">
        <f t="shared" si="4"/>
        <v>2394.129</v>
      </c>
      <c r="F39" s="18"/>
      <c r="G39" s="19">
        <v>770.253</v>
      </c>
      <c r="H39" s="18">
        <f t="shared" si="2"/>
        <v>1199.2509999999997</v>
      </c>
      <c r="I39" s="18">
        <v>233.77900000000002</v>
      </c>
      <c r="J39" s="19">
        <f t="shared" si="3"/>
        <v>2203.283</v>
      </c>
      <c r="K39" s="18">
        <v>190.846</v>
      </c>
      <c r="L39" s="15">
        <v>29.1</v>
      </c>
      <c r="M39" s="16">
        <v>10.09</v>
      </c>
    </row>
    <row r="40" spans="1:13" ht="11.25">
      <c r="A40" s="20" t="s">
        <v>55</v>
      </c>
      <c r="B40" s="18">
        <f t="shared" si="0"/>
        <v>190.846</v>
      </c>
      <c r="C40" s="11">
        <v>2736.06</v>
      </c>
      <c r="D40" s="18">
        <v>117.896</v>
      </c>
      <c r="E40" s="19">
        <f t="shared" si="4"/>
        <v>3044.802</v>
      </c>
      <c r="F40" s="18"/>
      <c r="G40" s="19">
        <v>993.828</v>
      </c>
      <c r="H40" s="18">
        <f t="shared" si="2"/>
        <v>1411.3570000000002</v>
      </c>
      <c r="I40" s="18">
        <v>300.74399999999997</v>
      </c>
      <c r="J40" s="19">
        <f t="shared" si="3"/>
        <v>2705.929</v>
      </c>
      <c r="K40" s="18">
        <v>338.87300000000005</v>
      </c>
      <c r="L40" s="15">
        <v>25.4</v>
      </c>
      <c r="M40" s="16">
        <v>10.09</v>
      </c>
    </row>
    <row r="41" spans="1:13" ht="11.25">
      <c r="A41" s="20" t="s">
        <v>56</v>
      </c>
      <c r="B41" s="18">
        <f>+K40</f>
        <v>338.87300000000005</v>
      </c>
      <c r="C41" s="11">
        <v>2021.7649999999999</v>
      </c>
      <c r="D41" s="18">
        <v>143.839</v>
      </c>
      <c r="E41" s="19">
        <f>SUM(B41:D41)</f>
        <v>2504.477</v>
      </c>
      <c r="F41" s="18"/>
      <c r="G41" s="19">
        <v>1020.18</v>
      </c>
      <c r="H41" s="18">
        <f t="shared" si="2"/>
        <v>1020.5450000000003</v>
      </c>
      <c r="I41" s="18">
        <v>264.003</v>
      </c>
      <c r="J41" s="19">
        <f>+E41-K41</f>
        <v>2304.728</v>
      </c>
      <c r="K41" s="18">
        <v>199.749</v>
      </c>
      <c r="L41" s="15">
        <v>21.4</v>
      </c>
      <c r="M41" s="16">
        <v>10.09</v>
      </c>
    </row>
    <row r="42" spans="1:13" ht="11.25">
      <c r="A42" s="20" t="s">
        <v>59</v>
      </c>
      <c r="B42" s="18">
        <f>+K41</f>
        <v>199.749</v>
      </c>
      <c r="C42" s="11">
        <v>2219.05</v>
      </c>
      <c r="D42" s="32">
        <v>164.09099999999998</v>
      </c>
      <c r="E42" s="19">
        <v>2584</v>
      </c>
      <c r="F42" s="18"/>
      <c r="G42" s="33">
        <v>807</v>
      </c>
      <c r="H42" s="18">
        <f>+J42-G42-I42</f>
        <v>1284.4599999999998</v>
      </c>
      <c r="I42" s="32">
        <v>255.323</v>
      </c>
      <c r="J42" s="19">
        <f>+E42-K42</f>
        <v>2346.783</v>
      </c>
      <c r="K42" s="32">
        <v>237.21699999999998</v>
      </c>
      <c r="L42" s="31">
        <v>21.7</v>
      </c>
      <c r="M42" s="16">
        <v>10.09</v>
      </c>
    </row>
    <row r="43" spans="1:13" ht="11.25">
      <c r="A43" s="20" t="s">
        <v>62</v>
      </c>
      <c r="B43" s="18">
        <f>+K42</f>
        <v>237.21699999999998</v>
      </c>
      <c r="C43" s="11">
        <v>2923.73</v>
      </c>
      <c r="D43" s="32">
        <v>157.753</v>
      </c>
      <c r="E43" s="19">
        <v>3296</v>
      </c>
      <c r="F43" s="18"/>
      <c r="G43" s="33">
        <v>1091</v>
      </c>
      <c r="H43" s="18">
        <f>+J43-G43-I43</f>
        <v>1572.505</v>
      </c>
      <c r="I43" s="32">
        <v>220.457</v>
      </c>
      <c r="J43" s="19">
        <f>+E43-K43</f>
        <v>2883.962</v>
      </c>
      <c r="K43" s="32">
        <v>412.038</v>
      </c>
      <c r="L43" s="31">
        <v>19.6</v>
      </c>
      <c r="M43" s="16">
        <v>10.09</v>
      </c>
    </row>
    <row r="44" spans="1:13" ht="11.25">
      <c r="A44" s="21" t="s">
        <v>63</v>
      </c>
      <c r="B44" s="22">
        <f>+K43</f>
        <v>412.038</v>
      </c>
      <c r="C44" s="23">
        <v>2654.7349999999997</v>
      </c>
      <c r="D44" s="29">
        <v>180</v>
      </c>
      <c r="E44" s="23">
        <v>3296</v>
      </c>
      <c r="F44" s="22"/>
      <c r="G44" s="30">
        <v>1205</v>
      </c>
      <c r="H44" s="22">
        <f>+J44-G44-I44</f>
        <v>1517</v>
      </c>
      <c r="I44" s="29">
        <v>225</v>
      </c>
      <c r="J44" s="23">
        <f>+E44-K44</f>
        <v>2947</v>
      </c>
      <c r="K44" s="29">
        <v>349</v>
      </c>
      <c r="L44" s="28" t="s">
        <v>64</v>
      </c>
      <c r="M44" s="24">
        <v>10.09</v>
      </c>
    </row>
    <row r="45" spans="1:2" s="26" customFormat="1" ht="12" customHeight="1">
      <c r="A45" s="25" t="s">
        <v>57</v>
      </c>
      <c r="B45" s="25" t="s">
        <v>58</v>
      </c>
    </row>
    <row r="46" s="26" customFormat="1" ht="12" customHeight="1">
      <c r="A46" s="25" t="s">
        <v>65</v>
      </c>
    </row>
    <row r="47" ht="9.75" customHeight="1">
      <c r="A47" s="27" t="s">
        <v>66</v>
      </c>
    </row>
    <row r="48" spans="1:13" ht="11.25">
      <c r="A48" s="27" t="s">
        <v>67</v>
      </c>
      <c r="K48" s="38" t="s">
        <v>68</v>
      </c>
      <c r="L48" s="38"/>
      <c r="M48" s="38"/>
    </row>
  </sheetData>
  <sheetProtection/>
  <mergeCells count="5">
    <mergeCell ref="B2:E2"/>
    <mergeCell ref="G2:J2"/>
    <mergeCell ref="L2:M2"/>
    <mergeCell ref="B6:K6"/>
    <mergeCell ref="K48:M48"/>
  </mergeCells>
  <printOptions/>
  <pageMargins left="0.7" right="0.7" top="0.75" bottom="0.75" header="0.3" footer="0.3"/>
  <pageSetup firstPageNumber="49" useFirstPageNumber="1" fitToHeight="1" fitToWidth="1" horizontalDpi="600" verticalDpi="600" orientation="portrait" scale="86" r:id="rId1"/>
  <headerFooter alignWithMargins="0">
    <oddFooter>&amp;C&amp;P
Oil Crops Yearbook/OCS-2017
March 2017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Sunflowerseed: Supply, disappearance, and price, U.S., 1980/81-2016/17</dc:title>
  <dc:subject>Agricultural Economics</dc:subject>
  <dc:creator>Mark Ash</dc:creator>
  <cp:keywords>Sunflowerseed, Supply, disappearance, and price</cp:keywords>
  <dc:description/>
  <cp:lastModifiedBy>WIN31TONT40</cp:lastModifiedBy>
  <dcterms:created xsi:type="dcterms:W3CDTF">2015-03-23T15:07:53Z</dcterms:created>
  <dcterms:modified xsi:type="dcterms:W3CDTF">2017-03-16T15:16:51Z</dcterms:modified>
  <cp:category/>
  <cp:version/>
  <cp:contentType/>
  <cp:contentStatus/>
</cp:coreProperties>
</file>