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tab28" sheetId="1" r:id="rId1"/>
  </sheets>
  <definedNames>
    <definedName name="_xlnm.Print_Area" localSheetId="0">'tab28'!$A$1:$N$48</definedName>
  </definedNames>
  <calcPr fullCalcOnLoad="1"/>
</workbook>
</file>

<file path=xl/sharedStrings.xml><?xml version="1.0" encoding="utf-8"?>
<sst xmlns="http://schemas.openxmlformats.org/spreadsheetml/2006/main" count="77" uniqueCount="66">
  <si>
    <t xml:space="preserve">  Year     </t>
  </si>
  <si>
    <t>Supply</t>
  </si>
  <si>
    <t>Disappearance</t>
  </si>
  <si>
    <t>Price</t>
  </si>
  <si>
    <t>beginning</t>
  </si>
  <si>
    <t>Beginning</t>
  </si>
  <si>
    <t xml:space="preserve"> June 1</t>
  </si>
  <si>
    <t>stocks</t>
  </si>
  <si>
    <t>Production</t>
  </si>
  <si>
    <t>Imports</t>
  </si>
  <si>
    <t>Total</t>
  </si>
  <si>
    <t>Crush</t>
  </si>
  <si>
    <t>Exports</t>
  </si>
  <si>
    <t>Seed</t>
  </si>
  <si>
    <t>Residual</t>
  </si>
  <si>
    <t>received</t>
  </si>
  <si>
    <t>Loan rate</t>
  </si>
  <si>
    <t>by farmers</t>
  </si>
  <si>
    <t xml:space="preserve"> --------------- 1,000 bushels ---------------</t>
  </si>
  <si>
    <t>$/bushel</t>
  </si>
  <si>
    <t>1980/81</t>
  </si>
  <si>
    <t>1981/82</t>
  </si>
  <si>
    <t>N.A.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</si>
  <si>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</si>
  <si>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</si>
  <si>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</si>
  <si>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</si>
  <si>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</si>
  <si>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</si>
  <si>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</si>
  <si>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</si>
  <si>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</si>
  <si>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</si>
  <si>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</si>
  <si>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</si>
  <si>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</si>
  <si>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</si>
  <si>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</si>
  <si>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</si>
  <si>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</si>
  <si>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</si>
  <si>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 xml:space="preserve">2000/01  </t>
  </si>
  <si>
    <t>2001/02</t>
  </si>
  <si>
    <t>2002/03</t>
  </si>
  <si>
    <t xml:space="preserve">2003/04  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</si>
  <si>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</si>
  <si>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</si>
  <si>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</si>
  <si>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</si>
  <si>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</si>
  <si>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</si>
  <si>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</si>
  <si>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</si>
  <si>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</si>
  <si>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</si>
  <si>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 xml:space="preserve">1/ Forecast. </t>
  </si>
  <si>
    <t>N.A.= Not authorized.</t>
  </si>
  <si>
    <t xml:space="preserve">2014/15 </t>
  </si>
  <si>
    <t>Table 28--Flaxseed: Supply, disappearance, and price, U.S., 1980/81-2016/17</t>
  </si>
  <si>
    <t>Season-average</t>
  </si>
  <si>
    <t>2015/16</t>
  </si>
  <si>
    <t>2016/17 1/</t>
  </si>
  <si>
    <t>7.70-8.30</t>
  </si>
  <si>
    <r>
      <t xml:space="preserve">Sources: USDA, Economic Research Service using data from USDA, National Agricultural Statistics Service,  </t>
    </r>
    <r>
      <rPr>
        <i/>
        <sz val="8"/>
        <rFont val="Helvetica"/>
        <family val="2"/>
      </rPr>
      <t xml:space="preserve">Crop Production, Grain Stocks, </t>
    </r>
    <r>
      <rPr>
        <sz val="8"/>
        <rFont val="Helvetica"/>
        <family val="2"/>
      </rPr>
      <t>and</t>
    </r>
    <r>
      <rPr>
        <i/>
        <sz val="8"/>
        <rFont val="Helvetica"/>
        <family val="2"/>
      </rPr>
      <t xml:space="preserve"> Agricultural Prices,</t>
    </r>
    <r>
      <rPr>
        <sz val="8"/>
        <rFont val="Helvetica"/>
        <family val="2"/>
      </rPr>
      <t xml:space="preserve"> </t>
    </r>
  </si>
  <si>
    <r>
      <t>USDA, Foreign Agricultural Service, Global Agricultural Trade System</t>
    </r>
    <r>
      <rPr>
        <i/>
        <sz val="8"/>
        <rFont val="Helvetica"/>
        <family val="0"/>
      </rPr>
      <t xml:space="preserve"> </t>
    </r>
    <r>
      <rPr>
        <sz val="8"/>
        <rFont val="Helvetica"/>
        <family val="0"/>
      </rPr>
      <t>and Farm Service Agency,</t>
    </r>
    <r>
      <rPr>
        <i/>
        <sz val="8"/>
        <rFont val="Helvetica"/>
        <family val="0"/>
      </rPr>
      <t xml:space="preserve"> Nonrecourse Marketing Assistance Loans and Loan Deficiency Payments Fact Sheet</t>
    </r>
    <r>
      <rPr>
        <sz val="8"/>
        <rFont val="Helvetica"/>
        <family val="2"/>
      </rPr>
      <t>.</t>
    </r>
  </si>
  <si>
    <t>Last updated: March 29,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</si>
</sst>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)"/>
    <numFmt numFmtId="165" formatCode="#,##0.00_____)"/>
    <numFmt numFmtId="166" formatCode="#,##0.0___)"/>
  </numFmts>
  <fonts count="38">
    <font>
      <sz val="8"/>
      <name val="Helvetica"/>
      <family val="0"/>
    </font>
    <font>
      <sz val="11"/>
      <color indexed="8"/>
      <name val="Calibri"/>
      <family val="2"/>
    </font>
    <font>
      <i/>
      <sz val="8"/>
      <name val="Helvetica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65" fontId="0" fillId="0" borderId="10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workbookViewId="0" topLeftCell="A1">
      <selection activeCell="A1" sqref="A1"/>
    </sheetView>
  </sheetViews>
  <sheetFormatPr defaultColWidth="9.33203125" defaultRowHeight="10.5"/>
  <cols>
    <col min="1" max="5" width="10.66015625" style="0" customWidth="1"/>
    <col min="6" max="6" width="2.66015625" style="0" customWidth="1"/>
    <col min="7" max="11" width="10.66015625" style="0" customWidth="1"/>
    <col min="12" max="12" width="0.65625" style="0" customWidth="1"/>
    <col min="13" max="13" width="12.83203125" style="0" customWidth="1"/>
  </cols>
  <sheetData>
    <row r="1" spans="1:14" ht="11.25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1.25">
      <c r="A2" t="s">
        <v>0</v>
      </c>
      <c r="B2" s="28" t="s">
        <v>1</v>
      </c>
      <c r="C2" s="28"/>
      <c r="D2" s="28"/>
      <c r="E2" s="28"/>
      <c r="G2" s="28" t="s">
        <v>2</v>
      </c>
      <c r="H2" s="28"/>
      <c r="I2" s="28"/>
      <c r="J2" s="28"/>
      <c r="K2" s="28"/>
      <c r="L2" s="3"/>
      <c r="M2" s="28" t="s">
        <v>3</v>
      </c>
      <c r="N2" s="29"/>
    </row>
    <row r="3" spans="1:13" ht="11.25">
      <c r="A3" t="s">
        <v>4</v>
      </c>
      <c r="B3" s="4" t="s">
        <v>5</v>
      </c>
      <c r="C3" s="5"/>
      <c r="D3" s="5"/>
      <c r="E3" s="5"/>
      <c r="F3" s="5"/>
      <c r="G3" s="5"/>
      <c r="H3" s="5"/>
      <c r="I3" s="5"/>
      <c r="J3" s="5"/>
      <c r="K3" s="5"/>
      <c r="L3" s="3"/>
      <c r="M3" s="5" t="s">
        <v>59</v>
      </c>
    </row>
    <row r="4" spans="1:14" ht="11.25">
      <c r="A4" t="s">
        <v>6</v>
      </c>
      <c r="B4" s="6" t="s">
        <v>7</v>
      </c>
      <c r="C4" s="4" t="s">
        <v>8</v>
      </c>
      <c r="D4" s="6" t="s">
        <v>9</v>
      </c>
      <c r="E4" s="6" t="s">
        <v>10</v>
      </c>
      <c r="F4" s="5"/>
      <c r="G4" s="5" t="s">
        <v>11</v>
      </c>
      <c r="H4" s="6" t="s">
        <v>12</v>
      </c>
      <c r="I4" s="27" t="s">
        <v>13</v>
      </c>
      <c r="J4" s="4" t="s">
        <v>14</v>
      </c>
      <c r="K4" s="5" t="s">
        <v>10</v>
      </c>
      <c r="L4" s="3"/>
      <c r="M4" s="5" t="s">
        <v>15</v>
      </c>
      <c r="N4" s="5" t="s">
        <v>16</v>
      </c>
    </row>
    <row r="5" spans="1:14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7" t="s">
        <v>17</v>
      </c>
      <c r="N5" s="7"/>
    </row>
    <row r="6" spans="2:14" ht="11.25">
      <c r="B6" s="30" t="s">
        <v>18</v>
      </c>
      <c r="C6" s="30"/>
      <c r="D6" s="30"/>
      <c r="E6" s="30"/>
      <c r="F6" s="30"/>
      <c r="G6" s="30"/>
      <c r="H6" s="30"/>
      <c r="I6" s="30"/>
      <c r="J6" s="30"/>
      <c r="K6" s="30"/>
      <c r="L6" s="3"/>
      <c r="M6" s="5" t="s">
        <v>19</v>
      </c>
      <c r="N6" s="5" t="s">
        <v>19</v>
      </c>
    </row>
    <row r="7" spans="2:14" ht="11.25">
      <c r="B7" s="8"/>
      <c r="C7" s="8"/>
      <c r="D7" s="8"/>
      <c r="E7" s="8"/>
      <c r="F7" s="8"/>
      <c r="G7" s="8"/>
      <c r="H7" s="8"/>
      <c r="I7" s="8"/>
      <c r="J7" s="8"/>
      <c r="K7" s="8"/>
      <c r="M7" s="5"/>
      <c r="N7" s="5"/>
    </row>
    <row r="8" spans="1:14" ht="11.25">
      <c r="A8" s="9" t="s">
        <v>20</v>
      </c>
      <c r="B8" s="10">
        <v>5018</v>
      </c>
      <c r="C8" s="11">
        <v>7728</v>
      </c>
      <c r="D8" s="10">
        <v>2510</v>
      </c>
      <c r="E8" s="10">
        <f aca="true" t="shared" si="0" ref="E8:E26">SUM(B8:D8)</f>
        <v>15256</v>
      </c>
      <c r="F8" s="10"/>
      <c r="G8" s="10">
        <v>11927</v>
      </c>
      <c r="H8" s="10">
        <v>76</v>
      </c>
      <c r="I8" s="10">
        <v>547</v>
      </c>
      <c r="J8" s="11">
        <f aca="true" t="shared" si="1" ref="J8:J43">+K8-G8-H8-I8</f>
        <v>-27</v>
      </c>
      <c r="K8" s="10">
        <f>+E8-B9</f>
        <v>12523</v>
      </c>
      <c r="M8" s="12">
        <v>7.2</v>
      </c>
      <c r="N8" s="13">
        <v>4.5</v>
      </c>
    </row>
    <row r="9" spans="1:14" ht="11.25">
      <c r="A9" s="9" t="s">
        <v>21</v>
      </c>
      <c r="B9" s="10">
        <v>2733</v>
      </c>
      <c r="C9" s="11">
        <v>7289</v>
      </c>
      <c r="D9" s="10">
        <v>3502</v>
      </c>
      <c r="E9" s="10">
        <f t="shared" si="0"/>
        <v>13524</v>
      </c>
      <c r="F9" s="10"/>
      <c r="G9" s="10">
        <v>11231</v>
      </c>
      <c r="H9" s="10">
        <v>11</v>
      </c>
      <c r="I9" s="10">
        <v>691</v>
      </c>
      <c r="J9" s="11">
        <f t="shared" si="1"/>
        <v>-359</v>
      </c>
      <c r="K9" s="10">
        <f aca="true" t="shared" si="2" ref="K9:K43">+E9-B10</f>
        <v>11574</v>
      </c>
      <c r="M9" s="12">
        <v>6.67</v>
      </c>
      <c r="N9" s="14" t="s">
        <v>22</v>
      </c>
    </row>
    <row r="10" spans="1:14" ht="11.25">
      <c r="A10" s="9" t="s">
        <v>23</v>
      </c>
      <c r="B10" s="10">
        <v>1950</v>
      </c>
      <c r="C10" s="11">
        <v>10278</v>
      </c>
      <c r="D10" s="10">
        <v>1921</v>
      </c>
      <c r="E10" s="10">
        <f t="shared" si="0"/>
        <v>14149</v>
      </c>
      <c r="F10" s="10"/>
      <c r="G10" s="10">
        <v>8722</v>
      </c>
      <c r="H10" s="10">
        <v>638</v>
      </c>
      <c r="I10" s="10">
        <v>486</v>
      </c>
      <c r="J10" s="11">
        <f t="shared" si="1"/>
        <v>1091</v>
      </c>
      <c r="K10" s="10">
        <f t="shared" si="2"/>
        <v>10937</v>
      </c>
      <c r="M10" s="12">
        <v>5.17</v>
      </c>
      <c r="N10" s="14" t="s">
        <v>22</v>
      </c>
    </row>
    <row r="11" spans="1:14" ht="11.25">
      <c r="A11" s="9" t="s">
        <v>24</v>
      </c>
      <c r="B11" s="10">
        <v>3212</v>
      </c>
      <c r="C11" s="11">
        <v>6903</v>
      </c>
      <c r="D11" s="10">
        <v>4756</v>
      </c>
      <c r="E11" s="10">
        <f t="shared" si="0"/>
        <v>14871</v>
      </c>
      <c r="F11" s="10"/>
      <c r="G11" s="10">
        <v>12733</v>
      </c>
      <c r="H11" s="10">
        <v>52</v>
      </c>
      <c r="I11" s="10">
        <v>438</v>
      </c>
      <c r="J11" s="11">
        <f t="shared" si="1"/>
        <v>-68</v>
      </c>
      <c r="K11" s="10">
        <f t="shared" si="2"/>
        <v>13155</v>
      </c>
      <c r="M11" s="12">
        <v>6.84</v>
      </c>
      <c r="N11" s="14" t="s">
        <v>22</v>
      </c>
    </row>
    <row r="12" spans="1:14" ht="11.25">
      <c r="A12" s="9" t="s">
        <v>25</v>
      </c>
      <c r="B12" s="10">
        <v>1716</v>
      </c>
      <c r="C12" s="11">
        <v>7022</v>
      </c>
      <c r="D12" s="10">
        <v>3796</v>
      </c>
      <c r="E12" s="10">
        <f t="shared" si="0"/>
        <v>12534</v>
      </c>
      <c r="F12" s="10"/>
      <c r="G12" s="10">
        <v>9935</v>
      </c>
      <c r="H12" s="10">
        <v>238</v>
      </c>
      <c r="I12" s="10">
        <v>511</v>
      </c>
      <c r="J12" s="11">
        <f t="shared" si="1"/>
        <v>201</v>
      </c>
      <c r="K12" s="10">
        <f t="shared" si="2"/>
        <v>10885</v>
      </c>
      <c r="M12" s="12">
        <v>6.09</v>
      </c>
      <c r="N12" s="14" t="s">
        <v>22</v>
      </c>
    </row>
    <row r="13" spans="1:14" ht="11.25">
      <c r="A13" s="9" t="s">
        <v>26</v>
      </c>
      <c r="B13" s="10">
        <v>1649</v>
      </c>
      <c r="C13" s="11">
        <v>8293</v>
      </c>
      <c r="D13" s="10">
        <v>2927</v>
      </c>
      <c r="E13" s="10">
        <f t="shared" si="0"/>
        <v>12869</v>
      </c>
      <c r="F13" s="10"/>
      <c r="G13" s="10">
        <v>10313</v>
      </c>
      <c r="H13" s="10">
        <v>250</v>
      </c>
      <c r="I13" s="10">
        <v>517</v>
      </c>
      <c r="J13" s="11">
        <f t="shared" si="1"/>
        <v>160</v>
      </c>
      <c r="K13" s="10">
        <f t="shared" si="2"/>
        <v>11240</v>
      </c>
      <c r="M13" s="12">
        <v>5.05</v>
      </c>
      <c r="N13" s="14" t="s">
        <v>22</v>
      </c>
    </row>
    <row r="14" spans="1:14" ht="11.25">
      <c r="A14" s="9" t="s">
        <v>27</v>
      </c>
      <c r="B14" s="10">
        <v>1629</v>
      </c>
      <c r="C14" s="11">
        <v>11538</v>
      </c>
      <c r="D14" s="10">
        <v>2224</v>
      </c>
      <c r="E14" s="10">
        <f t="shared" si="0"/>
        <v>15391</v>
      </c>
      <c r="F14" s="10"/>
      <c r="G14" s="10">
        <v>10000</v>
      </c>
      <c r="H14" s="10">
        <v>1448</v>
      </c>
      <c r="I14" s="10">
        <v>362</v>
      </c>
      <c r="J14" s="11">
        <f t="shared" si="1"/>
        <v>280</v>
      </c>
      <c r="K14" s="10">
        <f t="shared" si="2"/>
        <v>12090</v>
      </c>
      <c r="M14" s="12">
        <v>3.47</v>
      </c>
      <c r="N14" s="14" t="s">
        <v>22</v>
      </c>
    </row>
    <row r="15" spans="1:14" ht="11.25">
      <c r="A15" s="9" t="s">
        <v>28</v>
      </c>
      <c r="B15" s="10">
        <v>3301</v>
      </c>
      <c r="C15" s="11">
        <v>7444</v>
      </c>
      <c r="D15" s="10">
        <v>2925</v>
      </c>
      <c r="E15" s="10">
        <f t="shared" si="0"/>
        <v>13670</v>
      </c>
      <c r="F15" s="10"/>
      <c r="G15" s="10">
        <v>10800</v>
      </c>
      <c r="H15" s="10">
        <v>156</v>
      </c>
      <c r="I15" s="10">
        <v>223</v>
      </c>
      <c r="J15" s="11">
        <f t="shared" si="1"/>
        <v>166</v>
      </c>
      <c r="K15" s="10">
        <f t="shared" si="2"/>
        <v>11345</v>
      </c>
      <c r="M15" s="12">
        <v>3.39</v>
      </c>
      <c r="N15" s="14" t="s">
        <v>22</v>
      </c>
    </row>
    <row r="16" spans="1:14" ht="11.25">
      <c r="A16" s="9" t="s">
        <v>29</v>
      </c>
      <c r="B16" s="10">
        <v>2325</v>
      </c>
      <c r="C16" s="11">
        <v>1615</v>
      </c>
      <c r="D16" s="10">
        <v>6730</v>
      </c>
      <c r="E16" s="10">
        <f t="shared" si="0"/>
        <v>10670</v>
      </c>
      <c r="F16" s="10"/>
      <c r="G16" s="10">
        <v>8500</v>
      </c>
      <c r="H16" s="10">
        <v>764</v>
      </c>
      <c r="I16" s="10">
        <v>158</v>
      </c>
      <c r="J16" s="11">
        <f t="shared" si="1"/>
        <v>-59</v>
      </c>
      <c r="K16" s="10">
        <f t="shared" si="2"/>
        <v>9363</v>
      </c>
      <c r="M16" s="12">
        <v>7.56</v>
      </c>
      <c r="N16" s="14" t="s">
        <v>22</v>
      </c>
    </row>
    <row r="17" spans="1:14" ht="11.25">
      <c r="A17" s="9" t="s">
        <v>30</v>
      </c>
      <c r="B17" s="10">
        <v>1307</v>
      </c>
      <c r="C17" s="11">
        <v>1215</v>
      </c>
      <c r="D17" s="10">
        <v>7260</v>
      </c>
      <c r="E17" s="10">
        <f t="shared" si="0"/>
        <v>9782</v>
      </c>
      <c r="F17" s="10"/>
      <c r="G17" s="10">
        <v>8250</v>
      </c>
      <c r="H17" s="10">
        <v>1054</v>
      </c>
      <c r="I17" s="10">
        <v>211</v>
      </c>
      <c r="J17" s="11">
        <f t="shared" si="1"/>
        <v>23</v>
      </c>
      <c r="K17" s="10">
        <f t="shared" si="2"/>
        <v>9538</v>
      </c>
      <c r="M17" s="12">
        <v>7.2</v>
      </c>
      <c r="N17" s="14" t="s">
        <v>22</v>
      </c>
    </row>
    <row r="18" spans="1:14" ht="11.25">
      <c r="A18" s="9" t="s">
        <v>31</v>
      </c>
      <c r="B18" s="10">
        <v>244</v>
      </c>
      <c r="C18" s="11">
        <v>3812</v>
      </c>
      <c r="D18" s="10">
        <v>6715</v>
      </c>
      <c r="E18" s="10">
        <f t="shared" si="0"/>
        <v>10771</v>
      </c>
      <c r="F18" s="10"/>
      <c r="G18" s="10">
        <v>8800</v>
      </c>
      <c r="H18" s="10">
        <v>549</v>
      </c>
      <c r="I18" s="10">
        <v>288</v>
      </c>
      <c r="J18" s="11">
        <f t="shared" si="1"/>
        <v>163</v>
      </c>
      <c r="K18" s="10">
        <f t="shared" si="2"/>
        <v>9800</v>
      </c>
      <c r="M18" s="12">
        <v>5.27</v>
      </c>
      <c r="N18" s="14" t="s">
        <v>22</v>
      </c>
    </row>
    <row r="19" spans="1:14" ht="11.25">
      <c r="A19" s="9" t="s">
        <v>32</v>
      </c>
      <c r="B19" s="10">
        <v>971</v>
      </c>
      <c r="C19" s="11">
        <v>6200</v>
      </c>
      <c r="D19" s="10">
        <v>4371</v>
      </c>
      <c r="E19" s="10">
        <f t="shared" si="0"/>
        <v>11542</v>
      </c>
      <c r="F19" s="10"/>
      <c r="G19" s="10">
        <v>9050</v>
      </c>
      <c r="H19" s="10">
        <v>541</v>
      </c>
      <c r="I19" s="10">
        <v>139</v>
      </c>
      <c r="J19" s="11">
        <f t="shared" si="1"/>
        <v>256</v>
      </c>
      <c r="K19" s="10">
        <f t="shared" si="2"/>
        <v>9986</v>
      </c>
      <c r="M19" s="12">
        <v>3.52</v>
      </c>
      <c r="N19" s="13">
        <v>4.984</v>
      </c>
    </row>
    <row r="20" spans="1:14" ht="11.25">
      <c r="A20" s="9" t="s">
        <v>33</v>
      </c>
      <c r="B20" s="10">
        <v>1556</v>
      </c>
      <c r="C20" s="11">
        <v>3288</v>
      </c>
      <c r="D20" s="10">
        <v>6035</v>
      </c>
      <c r="E20" s="10">
        <f t="shared" si="0"/>
        <v>10879</v>
      </c>
      <c r="F20" s="10"/>
      <c r="G20" s="10">
        <v>8600</v>
      </c>
      <c r="H20" s="10">
        <v>230</v>
      </c>
      <c r="I20" s="10">
        <v>167</v>
      </c>
      <c r="J20" s="11">
        <f t="shared" si="1"/>
        <v>337</v>
      </c>
      <c r="K20" s="10">
        <f t="shared" si="2"/>
        <v>9334</v>
      </c>
      <c r="M20" s="12">
        <v>4.12</v>
      </c>
      <c r="N20" s="13">
        <v>4.984</v>
      </c>
    </row>
    <row r="21" spans="1:14" ht="11.25">
      <c r="A21" s="9" t="s">
        <v>34</v>
      </c>
      <c r="B21" s="10">
        <v>1545</v>
      </c>
      <c r="C21" s="11">
        <v>3482</v>
      </c>
      <c r="D21" s="10">
        <v>5118.661678571429</v>
      </c>
      <c r="E21" s="10">
        <f t="shared" si="0"/>
        <v>10145.661678571429</v>
      </c>
      <c r="F21" s="10"/>
      <c r="G21" s="10">
        <v>8650</v>
      </c>
      <c r="H21" s="10">
        <v>126</v>
      </c>
      <c r="I21" s="10">
        <v>144</v>
      </c>
      <c r="J21" s="11">
        <f t="shared" si="1"/>
        <v>70.66167857142864</v>
      </c>
      <c r="K21" s="10">
        <f t="shared" si="2"/>
        <v>8990.661678571429</v>
      </c>
      <c r="M21" s="12">
        <v>4.25</v>
      </c>
      <c r="N21" s="13">
        <v>4.984</v>
      </c>
    </row>
    <row r="22" spans="1:14" ht="11.25">
      <c r="A22" s="9" t="s">
        <v>35</v>
      </c>
      <c r="B22" s="10">
        <v>1155</v>
      </c>
      <c r="C22" s="11">
        <v>2922</v>
      </c>
      <c r="D22" s="10">
        <v>6005</v>
      </c>
      <c r="E22" s="10">
        <f t="shared" si="0"/>
        <v>10082</v>
      </c>
      <c r="F22" s="10"/>
      <c r="G22" s="10">
        <v>8550</v>
      </c>
      <c r="H22" s="10">
        <v>72</v>
      </c>
      <c r="I22" s="10">
        <v>134</v>
      </c>
      <c r="J22" s="11">
        <f t="shared" si="1"/>
        <v>156</v>
      </c>
      <c r="K22" s="10">
        <f t="shared" si="2"/>
        <v>8912</v>
      </c>
      <c r="M22" s="12">
        <v>4.63</v>
      </c>
      <c r="N22" s="13">
        <v>4.871999999999999</v>
      </c>
    </row>
    <row r="23" spans="1:14" ht="11.25">
      <c r="A23" s="9" t="s">
        <v>36</v>
      </c>
      <c r="B23" s="10">
        <v>1170</v>
      </c>
      <c r="C23" s="11">
        <v>2212</v>
      </c>
      <c r="D23" s="10">
        <v>7247.98</v>
      </c>
      <c r="E23" s="10">
        <f t="shared" si="0"/>
        <v>10629.98</v>
      </c>
      <c r="F23" s="10"/>
      <c r="G23" s="10">
        <v>9000</v>
      </c>
      <c r="H23" s="10">
        <v>119</v>
      </c>
      <c r="I23" s="10">
        <v>78</v>
      </c>
      <c r="J23" s="11">
        <f t="shared" si="1"/>
        <v>202.97999999999956</v>
      </c>
      <c r="K23" s="10">
        <f t="shared" si="2"/>
        <v>9399.98</v>
      </c>
      <c r="M23" s="12">
        <v>5.25</v>
      </c>
      <c r="N23" s="13">
        <v>4.871999999999999</v>
      </c>
    </row>
    <row r="24" spans="1:14" ht="11.25">
      <c r="A24" s="9" t="s">
        <v>37</v>
      </c>
      <c r="B24" s="10">
        <v>1230</v>
      </c>
      <c r="C24" s="11">
        <v>1602</v>
      </c>
      <c r="D24" s="10">
        <v>8390.378</v>
      </c>
      <c r="E24" s="10">
        <f t="shared" si="0"/>
        <v>11222.378</v>
      </c>
      <c r="F24" s="10"/>
      <c r="G24" s="10">
        <v>10000</v>
      </c>
      <c r="H24" s="10">
        <v>144</v>
      </c>
      <c r="I24" s="10">
        <v>122</v>
      </c>
      <c r="J24" s="11">
        <f t="shared" si="1"/>
        <v>503.3780000000006</v>
      </c>
      <c r="K24" s="10">
        <f t="shared" si="2"/>
        <v>10769.378</v>
      </c>
      <c r="M24" s="12">
        <v>6.21</v>
      </c>
      <c r="N24" s="13">
        <v>4.9896</v>
      </c>
    </row>
    <row r="25" spans="1:14" ht="11.25">
      <c r="A25" s="9" t="s">
        <v>38</v>
      </c>
      <c r="B25" s="10">
        <v>453</v>
      </c>
      <c r="C25" s="11">
        <v>2420</v>
      </c>
      <c r="D25" s="10">
        <v>9636.077</v>
      </c>
      <c r="E25" s="10">
        <f t="shared" si="0"/>
        <v>12509.077</v>
      </c>
      <c r="F25" s="10"/>
      <c r="G25" s="10">
        <v>10500</v>
      </c>
      <c r="H25" s="10">
        <v>174</v>
      </c>
      <c r="I25" s="10">
        <v>272</v>
      </c>
      <c r="J25" s="11">
        <f t="shared" si="1"/>
        <v>382.0769999999993</v>
      </c>
      <c r="K25" s="10">
        <f t="shared" si="2"/>
        <v>11328.077</v>
      </c>
      <c r="M25" s="12">
        <v>5.75</v>
      </c>
      <c r="N25" s="13">
        <v>5.208000000000001</v>
      </c>
    </row>
    <row r="26" spans="1:14" ht="11.25">
      <c r="A26" s="9" t="s">
        <v>39</v>
      </c>
      <c r="B26" s="10">
        <v>1181</v>
      </c>
      <c r="C26" s="11">
        <v>6708</v>
      </c>
      <c r="D26" s="10">
        <v>5991.89</v>
      </c>
      <c r="E26" s="10">
        <f t="shared" si="0"/>
        <v>13880.89</v>
      </c>
      <c r="F26" s="10"/>
      <c r="G26" s="10">
        <v>10600</v>
      </c>
      <c r="H26" s="10">
        <v>476</v>
      </c>
      <c r="I26" s="10">
        <v>313</v>
      </c>
      <c r="J26" s="11">
        <f t="shared" si="1"/>
        <v>333.8899999999994</v>
      </c>
      <c r="K26" s="10">
        <f t="shared" si="2"/>
        <v>11722.89</v>
      </c>
      <c r="M26" s="12">
        <v>5.25</v>
      </c>
      <c r="N26" s="13">
        <v>5.208000000000001</v>
      </c>
    </row>
    <row r="27" spans="1:14" ht="11.25">
      <c r="A27" s="9" t="s">
        <v>40</v>
      </c>
      <c r="B27" s="10">
        <v>2158</v>
      </c>
      <c r="C27" s="11">
        <v>7864</v>
      </c>
      <c r="D27" s="10">
        <v>6629.03</v>
      </c>
      <c r="E27" s="10">
        <f>SUM(B27:D27)</f>
        <v>16651.03</v>
      </c>
      <c r="F27" s="10"/>
      <c r="G27" s="10">
        <v>11500</v>
      </c>
      <c r="H27" s="10">
        <v>200.77693332075003</v>
      </c>
      <c r="I27" s="10">
        <v>434</v>
      </c>
      <c r="J27" s="11">
        <f t="shared" si="1"/>
        <v>2749.2530666792486</v>
      </c>
      <c r="K27" s="10">
        <f t="shared" si="2"/>
        <v>14884.029999999999</v>
      </c>
      <c r="M27" s="12">
        <v>3.79</v>
      </c>
      <c r="N27" s="13">
        <v>5.208000000000001</v>
      </c>
    </row>
    <row r="28" spans="1:14" ht="11.25">
      <c r="A28" s="15" t="s">
        <v>41</v>
      </c>
      <c r="B28" s="11">
        <v>1767</v>
      </c>
      <c r="C28" s="11">
        <v>10730</v>
      </c>
      <c r="D28" s="11">
        <v>2848.6403910427503</v>
      </c>
      <c r="E28" s="11">
        <f>SUM(B28:D28)</f>
        <v>15345.64039104275</v>
      </c>
      <c r="F28" s="11"/>
      <c r="G28" s="11">
        <v>12000</v>
      </c>
      <c r="H28" s="11">
        <v>1016.7494627070001</v>
      </c>
      <c r="I28" s="11">
        <v>474</v>
      </c>
      <c r="J28" s="11">
        <f t="shared" si="1"/>
        <v>546.8909283357506</v>
      </c>
      <c r="K28" s="10">
        <f t="shared" si="2"/>
        <v>14037.64039104275</v>
      </c>
      <c r="L28" s="3"/>
      <c r="M28" s="16">
        <v>3.3</v>
      </c>
      <c r="N28" s="13">
        <v>5.208000000000001</v>
      </c>
    </row>
    <row r="29" spans="1:14" ht="11.25">
      <c r="A29" s="15" t="s">
        <v>42</v>
      </c>
      <c r="B29" s="11">
        <v>1308</v>
      </c>
      <c r="C29" s="11">
        <v>11455</v>
      </c>
      <c r="D29" s="11">
        <v>1904.1090303419996</v>
      </c>
      <c r="E29" s="11">
        <f>SUM(B29:D29)</f>
        <v>14667.109030341999</v>
      </c>
      <c r="F29" s="11"/>
      <c r="G29" s="11">
        <v>10000</v>
      </c>
      <c r="H29" s="11">
        <v>2385.9618440894997</v>
      </c>
      <c r="I29" s="11">
        <v>635</v>
      </c>
      <c r="J29" s="11">
        <f t="shared" si="1"/>
        <v>753.1471862524991</v>
      </c>
      <c r="K29" s="10">
        <f t="shared" si="2"/>
        <v>13774.109030341999</v>
      </c>
      <c r="L29" s="3"/>
      <c r="M29" s="16">
        <v>4.29</v>
      </c>
      <c r="N29" s="13">
        <v>5.208000000000001</v>
      </c>
    </row>
    <row r="30" spans="1:14" ht="11.25">
      <c r="A30" s="15" t="s">
        <v>43</v>
      </c>
      <c r="B30" s="11">
        <v>893</v>
      </c>
      <c r="C30" s="11">
        <v>11863</v>
      </c>
      <c r="D30" s="11">
        <v>2900.8668232800005</v>
      </c>
      <c r="E30" s="11">
        <f>SUM(B30:D30)</f>
        <v>15656.866823280001</v>
      </c>
      <c r="G30" s="11">
        <v>10500</v>
      </c>
      <c r="H30" s="11">
        <v>3180.7399643010003</v>
      </c>
      <c r="I30" s="11">
        <v>482</v>
      </c>
      <c r="J30" s="11">
        <f t="shared" si="1"/>
        <v>416.12685897900064</v>
      </c>
      <c r="K30" s="10">
        <f t="shared" si="2"/>
        <v>14578.866823280001</v>
      </c>
      <c r="L30" s="3"/>
      <c r="M30" s="16">
        <v>5.77</v>
      </c>
      <c r="N30" s="13">
        <v>5.376</v>
      </c>
    </row>
    <row r="31" spans="1:14" ht="11.25">
      <c r="A31" s="15" t="s">
        <v>44</v>
      </c>
      <c r="B31" s="11">
        <v>1078</v>
      </c>
      <c r="C31" s="11">
        <v>10516</v>
      </c>
      <c r="D31" s="11">
        <v>4580.0208701955</v>
      </c>
      <c r="E31" s="11">
        <f aca="true" t="shared" si="3" ref="E31:E42">B31+C31+D31</f>
        <v>16174.0208701955</v>
      </c>
      <c r="G31" s="11">
        <v>11260</v>
      </c>
      <c r="H31" s="11">
        <v>2515.6389305452503</v>
      </c>
      <c r="I31" s="11">
        <v>424</v>
      </c>
      <c r="J31" s="11">
        <f t="shared" si="1"/>
        <v>686.3819396502495</v>
      </c>
      <c r="K31" s="10">
        <f t="shared" si="2"/>
        <v>14886.0208701955</v>
      </c>
      <c r="L31" s="3"/>
      <c r="M31" s="16">
        <v>5.88</v>
      </c>
      <c r="N31" s="13">
        <v>5.376</v>
      </c>
    </row>
    <row r="32" spans="1:14" ht="11.25">
      <c r="A32" s="15" t="s">
        <v>45</v>
      </c>
      <c r="B32" s="11">
        <v>1288</v>
      </c>
      <c r="C32" s="11">
        <v>10368</v>
      </c>
      <c r="D32" s="11">
        <v>5413.129375232251</v>
      </c>
      <c r="E32" s="11">
        <f t="shared" si="3"/>
        <v>17069.129375232253</v>
      </c>
      <c r="G32" s="11">
        <v>13600</v>
      </c>
      <c r="H32" s="11">
        <v>1509.5931438577497</v>
      </c>
      <c r="I32" s="11">
        <v>796</v>
      </c>
      <c r="J32" s="11">
        <f t="shared" si="1"/>
        <v>300.5362313745029</v>
      </c>
      <c r="K32" s="10">
        <f t="shared" si="2"/>
        <v>16206.129375232253</v>
      </c>
      <c r="L32" s="3"/>
      <c r="M32" s="16">
        <v>8.07</v>
      </c>
      <c r="N32" s="13">
        <v>5.376</v>
      </c>
    </row>
    <row r="33" spans="1:14" ht="11.25">
      <c r="A33" s="15" t="s">
        <v>46</v>
      </c>
      <c r="B33" s="11">
        <v>863</v>
      </c>
      <c r="C33" s="11">
        <v>19695</v>
      </c>
      <c r="D33" s="11">
        <v>4255.87533690375</v>
      </c>
      <c r="E33" s="11">
        <f t="shared" si="3"/>
        <v>24813.87533690375</v>
      </c>
      <c r="G33" s="11">
        <v>16400</v>
      </c>
      <c r="H33" s="11">
        <v>3779.5423454887505</v>
      </c>
      <c r="I33" s="11">
        <v>659</v>
      </c>
      <c r="J33" s="11">
        <f t="shared" si="1"/>
        <v>440.33299141500083</v>
      </c>
      <c r="K33" s="10">
        <f t="shared" si="2"/>
        <v>21278.87533690375</v>
      </c>
      <c r="L33" s="3"/>
      <c r="M33" s="16">
        <v>5.94</v>
      </c>
      <c r="N33" s="13">
        <v>5.376</v>
      </c>
    </row>
    <row r="34" spans="1:14" ht="11.25">
      <c r="A34" s="15" t="s">
        <v>47</v>
      </c>
      <c r="B34" s="11">
        <v>3535</v>
      </c>
      <c r="C34" s="11">
        <v>11019</v>
      </c>
      <c r="D34" s="11">
        <v>5463.86402637225</v>
      </c>
      <c r="E34" s="11">
        <f t="shared" si="3"/>
        <v>20017.86402637225</v>
      </c>
      <c r="G34" s="11">
        <v>14900</v>
      </c>
      <c r="H34" s="11">
        <v>1787.8624617420003</v>
      </c>
      <c r="I34" s="11">
        <v>287</v>
      </c>
      <c r="J34" s="11">
        <f t="shared" si="1"/>
        <v>599.0015646302479</v>
      </c>
      <c r="K34" s="10">
        <f t="shared" si="2"/>
        <v>17573.86402637225</v>
      </c>
      <c r="L34" s="3"/>
      <c r="M34" s="16">
        <v>5.8</v>
      </c>
      <c r="N34" s="13">
        <v>5.376</v>
      </c>
    </row>
    <row r="35" spans="1:14" ht="11.25">
      <c r="A35" s="15" t="s">
        <v>48</v>
      </c>
      <c r="B35" s="11">
        <v>2444</v>
      </c>
      <c r="C35" s="11">
        <v>5896</v>
      </c>
      <c r="D35" s="11">
        <v>8019.384</v>
      </c>
      <c r="E35" s="11">
        <f t="shared" si="3"/>
        <v>16359.384</v>
      </c>
      <c r="G35" s="11">
        <v>11700</v>
      </c>
      <c r="H35" s="11">
        <v>2220.52508016525</v>
      </c>
      <c r="I35" s="11">
        <v>287</v>
      </c>
      <c r="J35" s="11">
        <f t="shared" si="1"/>
        <v>639.8589198347499</v>
      </c>
      <c r="K35" s="10">
        <f t="shared" si="2"/>
        <v>14847.384</v>
      </c>
      <c r="L35" s="3"/>
      <c r="M35" s="16">
        <v>13</v>
      </c>
      <c r="N35" s="13">
        <v>5.376</v>
      </c>
    </row>
    <row r="36" spans="1:14" ht="11.25">
      <c r="A36" s="15" t="s">
        <v>49</v>
      </c>
      <c r="B36" s="11">
        <v>1512</v>
      </c>
      <c r="C36" s="11">
        <v>5716</v>
      </c>
      <c r="D36" s="11">
        <v>4794.126318236252</v>
      </c>
      <c r="E36" s="11">
        <f t="shared" si="3"/>
        <v>12022.126318236253</v>
      </c>
      <c r="G36" s="11">
        <v>8150</v>
      </c>
      <c r="H36" s="11">
        <v>432.303540615</v>
      </c>
      <c r="I36" s="11">
        <v>257</v>
      </c>
      <c r="J36" s="11">
        <f t="shared" si="1"/>
        <v>630.8227776212527</v>
      </c>
      <c r="K36" s="10">
        <f t="shared" si="2"/>
        <v>9470.126318236253</v>
      </c>
      <c r="L36" s="3"/>
      <c r="M36" s="16">
        <v>12.7</v>
      </c>
      <c r="N36" s="13">
        <v>5.208000000000001</v>
      </c>
    </row>
    <row r="37" spans="1:14" ht="11.25">
      <c r="A37" s="17" t="s">
        <v>50</v>
      </c>
      <c r="B37" s="11">
        <v>2552</v>
      </c>
      <c r="C37" s="11">
        <v>7423</v>
      </c>
      <c r="D37" s="11">
        <v>6283.0003458015</v>
      </c>
      <c r="E37" s="11">
        <f t="shared" si="3"/>
        <v>16258.0003458015</v>
      </c>
      <c r="G37" s="11">
        <v>12000</v>
      </c>
      <c r="H37" s="11">
        <v>1751.65182096975</v>
      </c>
      <c r="I37" s="11">
        <v>341</v>
      </c>
      <c r="J37" s="11">
        <f t="shared" si="1"/>
        <v>608.34852483175</v>
      </c>
      <c r="K37" s="10">
        <f t="shared" si="2"/>
        <v>14701.0003458015</v>
      </c>
      <c r="L37" s="3"/>
      <c r="M37" s="16">
        <v>8.15</v>
      </c>
      <c r="N37" s="13">
        <v>5.208000000000001</v>
      </c>
    </row>
    <row r="38" spans="1:14" ht="11.25">
      <c r="A38" s="17" t="s">
        <v>51</v>
      </c>
      <c r="B38" s="11">
        <v>1557</v>
      </c>
      <c r="C38" s="11">
        <v>9056</v>
      </c>
      <c r="D38" s="11">
        <v>6039.770187674249</v>
      </c>
      <c r="E38" s="11">
        <f t="shared" si="3"/>
        <v>16652.77018767425</v>
      </c>
      <c r="G38" s="11">
        <v>11635</v>
      </c>
      <c r="H38" s="11">
        <v>2130.48556190775</v>
      </c>
      <c r="I38" s="11">
        <v>144</v>
      </c>
      <c r="J38" s="11">
        <f t="shared" si="1"/>
        <v>573.2846257665005</v>
      </c>
      <c r="K38" s="10">
        <f t="shared" si="2"/>
        <v>14482.77018767425</v>
      </c>
      <c r="L38" s="3"/>
      <c r="M38" s="16">
        <v>12.2</v>
      </c>
      <c r="N38" s="13">
        <v>5.650399999999999</v>
      </c>
    </row>
    <row r="39" spans="1:14" ht="11.25">
      <c r="A39" s="17" t="s">
        <v>52</v>
      </c>
      <c r="B39" s="11">
        <v>2170</v>
      </c>
      <c r="C39" s="11">
        <v>2791</v>
      </c>
      <c r="D39" s="11">
        <v>8285.7205434735</v>
      </c>
      <c r="E39" s="11">
        <f t="shared" si="3"/>
        <v>13246.7205434735</v>
      </c>
      <c r="G39" s="11">
        <v>10500</v>
      </c>
      <c r="H39" s="11">
        <v>654.034815522</v>
      </c>
      <c r="I39" s="11">
        <v>279</v>
      </c>
      <c r="J39" s="11">
        <f t="shared" si="1"/>
        <v>693.6857279515006</v>
      </c>
      <c r="K39" s="10">
        <f t="shared" si="2"/>
        <v>12126.7205434735</v>
      </c>
      <c r="L39" s="3"/>
      <c r="M39" s="16">
        <v>13.9</v>
      </c>
      <c r="N39" s="13">
        <v>5.650399999999999</v>
      </c>
    </row>
    <row r="40" spans="1:14" ht="11.25">
      <c r="A40" s="17" t="s">
        <v>53</v>
      </c>
      <c r="B40" s="11">
        <v>1120</v>
      </c>
      <c r="C40" s="11">
        <v>5798</v>
      </c>
      <c r="D40" s="11">
        <v>6927.75289171755</v>
      </c>
      <c r="E40" s="11">
        <f t="shared" si="3"/>
        <v>13845.75289171755</v>
      </c>
      <c r="G40" s="11">
        <v>11000</v>
      </c>
      <c r="H40" s="11">
        <v>1019.80880878275</v>
      </c>
      <c r="I40" s="11">
        <v>147</v>
      </c>
      <c r="J40" s="11">
        <f t="shared" si="1"/>
        <v>754.9440829347996</v>
      </c>
      <c r="K40" s="10">
        <f t="shared" si="2"/>
        <v>12921.75289171755</v>
      </c>
      <c r="L40" s="3"/>
      <c r="M40" s="16">
        <v>13.8</v>
      </c>
      <c r="N40" s="13">
        <v>5.650399999999999</v>
      </c>
    </row>
    <row r="41" spans="1:14" ht="11.25">
      <c r="A41" s="17" t="s">
        <v>54</v>
      </c>
      <c r="B41" s="11">
        <v>924</v>
      </c>
      <c r="C41" s="11">
        <v>3356</v>
      </c>
      <c r="D41" s="11">
        <v>6759</v>
      </c>
      <c r="E41" s="11">
        <f t="shared" si="3"/>
        <v>11039</v>
      </c>
      <c r="G41" s="11">
        <v>8700</v>
      </c>
      <c r="H41" s="11">
        <v>598.6973466967501</v>
      </c>
      <c r="I41" s="11">
        <v>252</v>
      </c>
      <c r="J41" s="11">
        <f t="shared" si="1"/>
        <v>725.3026533032499</v>
      </c>
      <c r="K41" s="10">
        <f t="shared" si="2"/>
        <v>10276</v>
      </c>
      <c r="L41" s="3"/>
      <c r="M41" s="16">
        <v>13.8</v>
      </c>
      <c r="N41" s="13">
        <v>5.650399999999999</v>
      </c>
    </row>
    <row r="42" spans="1:14" ht="11.25">
      <c r="A42" s="17" t="s">
        <v>57</v>
      </c>
      <c r="B42" s="11">
        <v>763</v>
      </c>
      <c r="C42" s="11">
        <v>6368</v>
      </c>
      <c r="D42" s="26">
        <v>7464.48802220475</v>
      </c>
      <c r="E42" s="11">
        <f t="shared" si="3"/>
        <v>14595.48802220475</v>
      </c>
      <c r="G42" s="26">
        <v>11850</v>
      </c>
      <c r="H42" s="26">
        <v>528.45950703375</v>
      </c>
      <c r="I42" s="26">
        <v>375</v>
      </c>
      <c r="J42" s="11">
        <f t="shared" si="1"/>
        <v>1034.0285151710004</v>
      </c>
      <c r="K42" s="10">
        <f t="shared" si="2"/>
        <v>13787.48802220475</v>
      </c>
      <c r="L42" s="3"/>
      <c r="M42" s="25">
        <v>11.8</v>
      </c>
      <c r="N42" s="13">
        <v>5.650399999999999</v>
      </c>
    </row>
    <row r="43" spans="1:14" ht="11.25">
      <c r="A43" s="17" t="s">
        <v>60</v>
      </c>
      <c r="B43" s="11">
        <v>808</v>
      </c>
      <c r="C43" s="11">
        <v>10095</v>
      </c>
      <c r="D43" s="26">
        <v>4480.669501029</v>
      </c>
      <c r="E43" s="11">
        <f>B43+C43+D43</f>
        <v>15383.669501028999</v>
      </c>
      <c r="G43" s="26">
        <v>10700</v>
      </c>
      <c r="H43" s="26">
        <v>818.3275381012501</v>
      </c>
      <c r="I43" s="26">
        <v>303</v>
      </c>
      <c r="J43" s="11">
        <f t="shared" si="1"/>
        <v>648.3419629277486</v>
      </c>
      <c r="K43" s="10">
        <f t="shared" si="2"/>
        <v>12469.669501028999</v>
      </c>
      <c r="L43" s="3"/>
      <c r="M43" s="25">
        <v>8.95</v>
      </c>
      <c r="N43" s="13">
        <v>5.650399999999999</v>
      </c>
    </row>
    <row r="44" spans="1:14" ht="11.25">
      <c r="A44" s="1" t="s">
        <v>61</v>
      </c>
      <c r="B44" s="18">
        <v>2914</v>
      </c>
      <c r="C44" s="18">
        <v>8680</v>
      </c>
      <c r="D44" s="24">
        <v>3224</v>
      </c>
      <c r="E44" s="18">
        <f>B44+C44+D44</f>
        <v>14818</v>
      </c>
      <c r="F44" s="18"/>
      <c r="G44" s="24">
        <v>11000</v>
      </c>
      <c r="H44" s="24">
        <v>827</v>
      </c>
      <c r="I44" s="24">
        <v>307</v>
      </c>
      <c r="J44" s="18">
        <f>+K44-G44-H44-I44</f>
        <v>770</v>
      </c>
      <c r="K44" s="24">
        <f>E44-1914</f>
        <v>12904</v>
      </c>
      <c r="L44" s="2"/>
      <c r="M44" s="23" t="s">
        <v>62</v>
      </c>
      <c r="N44" s="19">
        <v>5.650399999999999</v>
      </c>
    </row>
    <row r="45" spans="1:2" ht="12.75" customHeight="1">
      <c r="A45" s="20" t="s">
        <v>55</v>
      </c>
      <c r="B45" s="21" t="s">
        <v>56</v>
      </c>
    </row>
    <row r="46" ht="12.75" customHeight="1">
      <c r="A46" s="20" t="s">
        <v>63</v>
      </c>
    </row>
    <row r="47" ht="11.25">
      <c r="A47" s="22" t="s">
        <v>64</v>
      </c>
    </row>
    <row r="48" spans="11:14" ht="9.75" customHeight="1">
      <c r="K48" s="31" t="s">
        <v>65</v>
      </c>
      <c r="L48" s="31"/>
      <c r="M48" s="31"/>
      <c r="N48" s="31"/>
    </row>
    <row r="49" ht="9.75" customHeight="1"/>
  </sheetData>
  <sheetProtection/>
  <mergeCells count="5">
    <mergeCell ref="B2:E2"/>
    <mergeCell ref="G2:K2"/>
    <mergeCell ref="M2:N2"/>
    <mergeCell ref="B6:K6"/>
    <mergeCell ref="K48:N48"/>
  </mergeCells>
  <printOptions/>
  <pageMargins left="0.7" right="0.7" top="0.75" bottom="0.75" header="0.3" footer="0.3"/>
  <pageSetup firstPageNumber="56" useFirstPageNumber="1" fitToHeight="1" fitToWidth="1" horizontalDpi="600" verticalDpi="600" orientation="portrait" scale="87" r:id="rId1"/>
  <headerFooter alignWithMargins="0">
    <oddFooter>&amp;C&amp;P
Oil Crops Yearbook/OCS-2017
March 2017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Flaxseed: Supply, disappearance, and price, U.S., 1980/81-2016/17</dc:title>
  <dc:subject>Agricultural Economics</dc:subject>
  <dc:creator>Mark Ash</dc:creator>
  <cp:keywords>Flaxseed, Supply, disappearance, and price</cp:keywords>
  <dc:description/>
  <cp:lastModifiedBy>WIN31TONT40</cp:lastModifiedBy>
  <dcterms:created xsi:type="dcterms:W3CDTF">2015-03-23T15:12:34Z</dcterms:created>
  <dcterms:modified xsi:type="dcterms:W3CDTF">2017-03-16T15:19:52Z</dcterms:modified>
  <cp:category/>
  <cp:version/>
  <cp:contentType/>
  <cp:contentStatus/>
</cp:coreProperties>
</file>