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0"/>
  </bookViews>
  <sheets>
    <sheet name="tab 19 (2)" sheetId="1" r:id="rId1"/>
  </sheets>
  <definedNames>
    <definedName name="_xlnm.Print_Area" localSheetId="0">'tab 19 (2)'!$A$1:$K$47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C38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9"/>
            <rFont val="Tahoma"/>
            <family val="2"/>
          </rPr>
          <t>USDA estimate</t>
        </r>
      </text>
    </comment>
    <comment ref="C39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G39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J39" authorId="0">
      <text>
        <r>
          <rPr>
            <b/>
            <sz val="9"/>
            <rFont val="Tahoma"/>
            <family val="2"/>
          </rPr>
          <t>USDA estimate</t>
        </r>
      </text>
    </comment>
    <comment ref="C40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9"/>
            <rFont val="Tahoma"/>
            <family val="2"/>
          </rPr>
          <t>USDA estimate</t>
        </r>
      </text>
    </comment>
    <comment ref="C41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9"/>
            <rFont val="Tahoma"/>
            <family val="2"/>
          </rPr>
          <t>USDA estimate</t>
        </r>
      </text>
    </comment>
    <comment ref="C42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G42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<sst xmlns="http://schemas.openxmlformats.org/spreadsheetml/2006/main" count="64" uniqueCount="62">
  <si>
    <t xml:space="preserve">  Year</t>
  </si>
  <si>
    <t>Supply</t>
  </si>
  <si>
    <t>Disappearance</t>
  </si>
  <si>
    <t>Price 1/</t>
  </si>
  <si>
    <t>beginning</t>
  </si>
  <si>
    <t>Beginning</t>
  </si>
  <si>
    <t>Production</t>
  </si>
  <si>
    <t>Imports</t>
  </si>
  <si>
    <t>Total</t>
  </si>
  <si>
    <t>Domestic</t>
  </si>
  <si>
    <t>Exports</t>
  </si>
  <si>
    <t>Ending</t>
  </si>
  <si>
    <t>Average,</t>
  </si>
  <si>
    <t>October 1</t>
  </si>
  <si>
    <t>stocks</t>
  </si>
  <si>
    <t>Valley</t>
  </si>
  <si>
    <t>Points</t>
  </si>
  <si>
    <t>---------Million pounds---------</t>
  </si>
  <si>
    <t>Cents/pound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</si>
  <si>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</si>
  <si>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</si>
  <si>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</si>
  <si>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</si>
  <si>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</si>
  <si>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</si>
  <si>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</si>
  <si>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</si>
  <si>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</si>
  <si>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</si>
  <si>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</si>
  <si>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</si>
  <si>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</si>
  <si>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</si>
  <si>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</si>
  <si>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</si>
  <si>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</si>
  <si>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</si>
  <si>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</si>
  <si>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</si>
  <si>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 xml:space="preserve">2000/01  </t>
  </si>
  <si>
    <t>2001/02</t>
  </si>
  <si>
    <t>2002/03</t>
  </si>
  <si>
    <t xml:space="preserve">2003/04  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</si>
  <si>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</si>
  <si>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</si>
  <si>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</si>
  <si>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</si>
  <si>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</si>
  <si>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</si>
  <si>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</si>
  <si>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</si>
  <si>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 xml:space="preserve">2012/13 </t>
  </si>
  <si>
    <t>2013/14</t>
  </si>
  <si>
    <t xml:space="preserve">  1/  PBSY, basis Greenwood, MS, beginning 1992.  2/ Forecast.</t>
  </si>
  <si>
    <t>2014/15</t>
  </si>
  <si>
    <t>Table 19--Cottonseed oil:  Supply, disappearance, and price, U.S., 1980/81-2016/17</t>
  </si>
  <si>
    <t>2015/16</t>
  </si>
  <si>
    <t>2016/17 2/</t>
  </si>
  <si>
    <t>42.5-45.5</t>
  </si>
  <si>
    <r>
      <t xml:space="preserve">Sources:  USDA, Economic Research Service using data from USDA, National Agricultural Statistics Service,  </t>
    </r>
    <r>
      <rPr>
        <i/>
        <sz val="8"/>
        <rFont val="Helvetica"/>
        <family val="0"/>
      </rPr>
      <t xml:space="preserve">Oilseed Crushings, Production, Consumption </t>
    </r>
  </si>
  <si>
    <r>
      <t xml:space="preserve">and </t>
    </r>
    <r>
      <rPr>
        <i/>
        <sz val="8"/>
        <rFont val="Helvetica"/>
        <family val="0"/>
      </rPr>
      <t>Stocks</t>
    </r>
    <r>
      <rPr>
        <sz val="8"/>
        <rFont val="Helvetica"/>
        <family val="0"/>
      </rPr>
      <t xml:space="preserve"> and USDA, Foreign Agricultural Service, Global Agricultural Trade System</t>
    </r>
    <r>
      <rPr>
        <i/>
        <sz val="8"/>
        <rFont val="Helvetica"/>
        <family val="0"/>
      </rPr>
      <t>,</t>
    </r>
    <r>
      <rPr>
        <sz val="8"/>
        <rFont val="Helvetica"/>
        <family val="2"/>
      </rPr>
      <t xml:space="preserve"> and </t>
    </r>
    <r>
      <rPr>
        <i/>
        <sz val="8"/>
        <rFont val="Helvetica"/>
        <family val="2"/>
      </rPr>
      <t>Milling &amp; Baking News</t>
    </r>
    <r>
      <rPr>
        <sz val="8"/>
        <rFont val="Helvetica"/>
        <family val="2"/>
      </rPr>
      <t>.</t>
    </r>
  </si>
  <si>
    <t>Last updated: March 29,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</si>
</sst>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__)"/>
    <numFmt numFmtId="165" formatCode="#,##0.00_______)"/>
    <numFmt numFmtId="166" formatCode="#,##0___________________)"/>
  </numFmts>
  <fonts count="41">
    <font>
      <sz val="8"/>
      <name val="Helvetica"/>
      <family val="0"/>
    </font>
    <font>
      <sz val="11"/>
      <color indexed="8"/>
      <name val="Calibri"/>
      <family val="2"/>
    </font>
    <font>
      <i/>
      <sz val="8"/>
      <name val="Helvetic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0" fillId="0" borderId="1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165" fontId="0" fillId="0" borderId="10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166" fontId="0" fillId="0" borderId="0" xfId="0" applyNumberForma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workbookViewId="0" topLeftCell="A1">
      <selection activeCell="A1" sqref="A1"/>
    </sheetView>
  </sheetViews>
  <sheetFormatPr defaultColWidth="9.33203125" defaultRowHeight="10.5"/>
  <cols>
    <col min="1" max="1" width="12.16015625" style="0" customWidth="1"/>
    <col min="2" max="5" width="12.66015625" style="0" customWidth="1"/>
    <col min="6" max="6" width="2.66015625" style="0" customWidth="1"/>
    <col min="7" max="11" width="12.66015625" style="0" customWidth="1"/>
  </cols>
  <sheetData>
    <row r="1" spans="1:12" ht="10.5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1" ht="10.5">
      <c r="A2" t="s">
        <v>0</v>
      </c>
      <c r="B2" s="21" t="s">
        <v>1</v>
      </c>
      <c r="C2" s="21"/>
      <c r="D2" s="21"/>
      <c r="E2" s="21"/>
      <c r="G2" s="21" t="s">
        <v>2</v>
      </c>
      <c r="H2" s="21"/>
      <c r="I2" s="21"/>
      <c r="K2" s="4" t="s">
        <v>3</v>
      </c>
    </row>
    <row r="3" spans="1:11" ht="10.5">
      <c r="A3" t="s">
        <v>4</v>
      </c>
      <c r="B3" s="5" t="s">
        <v>5</v>
      </c>
      <c r="C3" s="5" t="s">
        <v>6</v>
      </c>
      <c r="D3" s="6" t="s">
        <v>7</v>
      </c>
      <c r="E3" s="5" t="s">
        <v>8</v>
      </c>
      <c r="F3" s="5"/>
      <c r="G3" s="5" t="s">
        <v>9</v>
      </c>
      <c r="H3" s="5" t="s">
        <v>10</v>
      </c>
      <c r="I3" s="6" t="s">
        <v>8</v>
      </c>
      <c r="J3" s="6" t="s">
        <v>11</v>
      </c>
      <c r="K3" s="5" t="s">
        <v>12</v>
      </c>
    </row>
    <row r="4" spans="1:11" ht="10.5">
      <c r="A4" t="s">
        <v>13</v>
      </c>
      <c r="B4" s="5" t="s">
        <v>14</v>
      </c>
      <c r="C4" s="5"/>
      <c r="D4" s="5"/>
      <c r="E4" s="5"/>
      <c r="F4" s="5"/>
      <c r="G4" s="5"/>
      <c r="H4" s="5"/>
      <c r="I4" s="5"/>
      <c r="J4" s="6" t="s">
        <v>14</v>
      </c>
      <c r="K4" s="5" t="s">
        <v>15</v>
      </c>
    </row>
    <row r="5" spans="1:11" ht="10.5">
      <c r="A5" s="2"/>
      <c r="B5" s="7"/>
      <c r="C5" s="7"/>
      <c r="D5" s="7"/>
      <c r="E5" s="7"/>
      <c r="F5" s="7"/>
      <c r="G5" s="7"/>
      <c r="H5" s="7"/>
      <c r="I5" s="7"/>
      <c r="J5" s="7"/>
      <c r="K5" s="7" t="s">
        <v>16</v>
      </c>
    </row>
    <row r="6" spans="2:11" ht="10.5">
      <c r="B6" s="22" t="s">
        <v>17</v>
      </c>
      <c r="C6" s="22"/>
      <c r="D6" s="22"/>
      <c r="E6" s="22"/>
      <c r="F6" s="22"/>
      <c r="G6" s="22"/>
      <c r="H6" s="22"/>
      <c r="I6" s="22"/>
      <c r="J6" s="22"/>
      <c r="K6" s="5" t="s">
        <v>18</v>
      </c>
    </row>
    <row r="7" spans="2:11" ht="10.5">
      <c r="B7" s="8"/>
      <c r="C7" s="8"/>
      <c r="D7" s="8"/>
      <c r="E7" s="8"/>
      <c r="F7" s="8"/>
      <c r="G7" s="8"/>
      <c r="H7" s="8"/>
      <c r="I7" s="8"/>
      <c r="J7" s="8"/>
      <c r="K7" s="5"/>
    </row>
    <row r="8" spans="1:12" ht="10.5">
      <c r="A8" s="9" t="s">
        <v>19</v>
      </c>
      <c r="B8" s="10">
        <v>121.9</v>
      </c>
      <c r="C8" s="10">
        <v>1191.159</v>
      </c>
      <c r="D8" s="10">
        <v>0</v>
      </c>
      <c r="E8" s="10">
        <f>SUM(B8:D8)</f>
        <v>1313.0590000000002</v>
      </c>
      <c r="F8" s="10"/>
      <c r="G8" s="10">
        <f aca="true" t="shared" si="0" ref="G8:G17">+I8-H8</f>
        <v>523.3870000000003</v>
      </c>
      <c r="H8" s="10">
        <v>709.678</v>
      </c>
      <c r="I8" s="10">
        <f aca="true" t="shared" si="1" ref="I8:I17">+E8-J8</f>
        <v>1233.0650000000003</v>
      </c>
      <c r="J8" s="10">
        <v>79.994</v>
      </c>
      <c r="K8" s="11">
        <v>25.855000000000004</v>
      </c>
      <c r="L8" s="10"/>
    </row>
    <row r="9" spans="1:12" ht="10.5">
      <c r="A9" s="9" t="s">
        <v>20</v>
      </c>
      <c r="B9" s="10">
        <f aca="true" t="shared" si="2" ref="B9:B39">+J8</f>
        <v>79.994</v>
      </c>
      <c r="C9" s="10">
        <v>1551.341</v>
      </c>
      <c r="D9" s="10">
        <v>0</v>
      </c>
      <c r="E9" s="10">
        <f aca="true" t="shared" si="3" ref="E9:E43">SUM(B9:D9)</f>
        <v>1631.3349999999998</v>
      </c>
      <c r="F9" s="10"/>
      <c r="G9" s="10">
        <f t="shared" si="0"/>
        <v>680.2249999999998</v>
      </c>
      <c r="H9" s="10">
        <v>847.504</v>
      </c>
      <c r="I9" s="10">
        <f t="shared" si="1"/>
        <v>1527.7289999999998</v>
      </c>
      <c r="J9" s="10">
        <v>103.606</v>
      </c>
      <c r="K9" s="11">
        <v>20.064999999999998</v>
      </c>
      <c r="L9" s="10"/>
    </row>
    <row r="10" spans="1:12" ht="10.5">
      <c r="A10" s="9" t="s">
        <v>21</v>
      </c>
      <c r="B10" s="10">
        <f t="shared" si="2"/>
        <v>103.606</v>
      </c>
      <c r="C10" s="10">
        <v>1133.414</v>
      </c>
      <c r="D10" s="10">
        <v>2</v>
      </c>
      <c r="E10" s="10">
        <f t="shared" si="3"/>
        <v>1239.02</v>
      </c>
      <c r="F10" s="10"/>
      <c r="G10" s="10">
        <f t="shared" si="0"/>
        <v>603.8969999999999</v>
      </c>
      <c r="H10" s="10">
        <v>545.567</v>
      </c>
      <c r="I10" s="10">
        <f t="shared" si="1"/>
        <v>1149.464</v>
      </c>
      <c r="J10" s="10">
        <v>89.556</v>
      </c>
      <c r="K10" s="11">
        <v>21.81833333333333</v>
      </c>
      <c r="L10" s="10"/>
    </row>
    <row r="11" spans="1:12" ht="10.5">
      <c r="A11" s="9" t="s">
        <v>22</v>
      </c>
      <c r="B11" s="10">
        <f t="shared" si="2"/>
        <v>89.556</v>
      </c>
      <c r="C11" s="10">
        <v>776.602</v>
      </c>
      <c r="D11" s="10">
        <v>18</v>
      </c>
      <c r="E11" s="10">
        <f t="shared" si="3"/>
        <v>884.158</v>
      </c>
      <c r="F11" s="10"/>
      <c r="G11" s="10">
        <f t="shared" si="0"/>
        <v>531.5740000000001</v>
      </c>
      <c r="H11" s="10">
        <v>302.81</v>
      </c>
      <c r="I11" s="10">
        <f t="shared" si="1"/>
        <v>834.384</v>
      </c>
      <c r="J11" s="10">
        <v>49.774</v>
      </c>
      <c r="K11" s="11">
        <v>32.791666666666664</v>
      </c>
      <c r="L11" s="10"/>
    </row>
    <row r="12" spans="1:12" ht="10.5">
      <c r="A12" s="9" t="s">
        <v>23</v>
      </c>
      <c r="B12" s="10">
        <f t="shared" si="2"/>
        <v>49.774</v>
      </c>
      <c r="C12" s="10">
        <v>1174.12</v>
      </c>
      <c r="D12" s="10">
        <v>0</v>
      </c>
      <c r="E12" s="10">
        <f t="shared" si="3"/>
        <v>1223.8939999999998</v>
      </c>
      <c r="F12" s="10"/>
      <c r="G12" s="10">
        <f t="shared" si="0"/>
        <v>684.8659999999998</v>
      </c>
      <c r="H12" s="10">
        <v>432.152</v>
      </c>
      <c r="I12" s="10">
        <f t="shared" si="1"/>
        <v>1117.0179999999998</v>
      </c>
      <c r="J12" s="10">
        <v>106.876</v>
      </c>
      <c r="K12" s="11">
        <v>29.158333333333335</v>
      </c>
      <c r="L12" s="10"/>
    </row>
    <row r="13" spans="1:12" ht="10.5">
      <c r="A13" s="9" t="s">
        <v>24</v>
      </c>
      <c r="B13" s="10">
        <f t="shared" si="2"/>
        <v>106.876</v>
      </c>
      <c r="C13" s="10">
        <v>1069.764</v>
      </c>
      <c r="D13" s="10">
        <v>0</v>
      </c>
      <c r="E13" s="10">
        <f t="shared" si="3"/>
        <v>1176.6399999999999</v>
      </c>
      <c r="F13" s="10"/>
      <c r="G13" s="10">
        <f t="shared" si="0"/>
        <v>658.223</v>
      </c>
      <c r="H13" s="10">
        <v>433.492</v>
      </c>
      <c r="I13" s="10">
        <f t="shared" si="1"/>
        <v>1091.715</v>
      </c>
      <c r="J13" s="10">
        <v>84.925</v>
      </c>
      <c r="K13" s="11">
        <v>17.595833333333335</v>
      </c>
      <c r="L13" s="10"/>
    </row>
    <row r="14" spans="1:12" ht="10.5">
      <c r="A14" s="9" t="s">
        <v>25</v>
      </c>
      <c r="B14" s="10">
        <f t="shared" si="2"/>
        <v>84.925</v>
      </c>
      <c r="C14" s="10">
        <v>780.989</v>
      </c>
      <c r="D14" s="10">
        <v>11.157</v>
      </c>
      <c r="E14" s="10">
        <f t="shared" si="3"/>
        <v>877.071</v>
      </c>
      <c r="F14" s="10"/>
      <c r="G14" s="10">
        <f t="shared" si="0"/>
        <v>572.654</v>
      </c>
      <c r="H14" s="10">
        <v>214.226</v>
      </c>
      <c r="I14" s="10">
        <f t="shared" si="1"/>
        <v>786.88</v>
      </c>
      <c r="J14" s="10">
        <v>90.191</v>
      </c>
      <c r="K14" s="11">
        <v>17.714166666666667</v>
      </c>
      <c r="L14" s="10"/>
    </row>
    <row r="15" spans="1:12" ht="10.5">
      <c r="A15" s="9" t="s">
        <v>26</v>
      </c>
      <c r="B15" s="10">
        <f t="shared" si="2"/>
        <v>90.191</v>
      </c>
      <c r="C15" s="10">
        <v>1203.765</v>
      </c>
      <c r="D15" s="10">
        <v>25.499</v>
      </c>
      <c r="E15" s="10">
        <f t="shared" si="3"/>
        <v>1319.4550000000002</v>
      </c>
      <c r="F15" s="10"/>
      <c r="G15" s="10">
        <f t="shared" si="0"/>
        <v>750.4390000000003</v>
      </c>
      <c r="H15" s="10">
        <v>408.59</v>
      </c>
      <c r="I15" s="10">
        <f t="shared" si="1"/>
        <v>1159.0290000000002</v>
      </c>
      <c r="J15" s="10">
        <v>160.426</v>
      </c>
      <c r="K15" s="11">
        <v>21.831666666666667</v>
      </c>
      <c r="L15" s="10"/>
    </row>
    <row r="16" spans="1:12" ht="10.5">
      <c r="A16" s="9" t="s">
        <v>27</v>
      </c>
      <c r="B16" s="10">
        <f t="shared" si="2"/>
        <v>160.426</v>
      </c>
      <c r="C16" s="10">
        <v>1242.451</v>
      </c>
      <c r="D16" s="10">
        <v>0.1111129488</v>
      </c>
      <c r="E16" s="10">
        <f t="shared" si="3"/>
        <v>1402.9881129487999</v>
      </c>
      <c r="F16" s="10"/>
      <c r="G16" s="10">
        <f t="shared" si="0"/>
        <v>849.1301129487999</v>
      </c>
      <c r="H16" s="10">
        <v>406.558</v>
      </c>
      <c r="I16" s="10">
        <f t="shared" si="1"/>
        <v>1255.6881129488</v>
      </c>
      <c r="J16" s="10">
        <v>147.3</v>
      </c>
      <c r="K16" s="11">
        <v>19.930833333333332</v>
      </c>
      <c r="L16" s="10"/>
    </row>
    <row r="17" spans="1:12" ht="10.5">
      <c r="A17" s="9" t="s">
        <v>28</v>
      </c>
      <c r="B17" s="10">
        <f t="shared" si="2"/>
        <v>147.3</v>
      </c>
      <c r="C17" s="10">
        <v>1039.517</v>
      </c>
      <c r="D17" s="10">
        <v>12.63792947634</v>
      </c>
      <c r="E17" s="10">
        <f t="shared" si="3"/>
        <v>1199.45492947634</v>
      </c>
      <c r="F17" s="10"/>
      <c r="G17" s="10">
        <f t="shared" si="0"/>
        <v>783.100841410352</v>
      </c>
      <c r="H17" s="10">
        <v>335.954088065988</v>
      </c>
      <c r="I17" s="10">
        <f t="shared" si="1"/>
        <v>1119.05492947634</v>
      </c>
      <c r="J17" s="10">
        <v>80.4</v>
      </c>
      <c r="K17" s="11">
        <v>23.035833333333333</v>
      </c>
      <c r="L17" s="10"/>
    </row>
    <row r="18" spans="1:12" ht="10.5">
      <c r="A18" s="9" t="s">
        <v>29</v>
      </c>
      <c r="B18" s="10">
        <f t="shared" si="2"/>
        <v>80.4</v>
      </c>
      <c r="C18" s="10">
        <v>1153.893</v>
      </c>
      <c r="D18" s="10">
        <v>3.4392918910140002</v>
      </c>
      <c r="E18" s="10">
        <f t="shared" si="3"/>
        <v>1237.732291891014</v>
      </c>
      <c r="F18" s="10"/>
      <c r="G18" s="10">
        <f>+I18-H18</f>
        <v>865.9838640993439</v>
      </c>
      <c r="H18" s="10">
        <v>234.84842779167002</v>
      </c>
      <c r="I18" s="10">
        <f>+E18-J18</f>
        <v>1100.832291891014</v>
      </c>
      <c r="J18" s="10">
        <v>136.9</v>
      </c>
      <c r="K18" s="11">
        <v>22.32166666666667</v>
      </c>
      <c r="L18" s="10"/>
    </row>
    <row r="19" spans="1:12" ht="10.5">
      <c r="A19" s="9" t="s">
        <v>30</v>
      </c>
      <c r="B19" s="10">
        <f t="shared" si="2"/>
        <v>136.9</v>
      </c>
      <c r="C19" s="10">
        <v>1279.5</v>
      </c>
      <c r="D19" s="10">
        <v>17.819313671754</v>
      </c>
      <c r="E19" s="10">
        <f t="shared" si="3"/>
        <v>1434.219313671754</v>
      </c>
      <c r="F19" s="10"/>
      <c r="G19" s="10">
        <f aca="true" t="shared" si="4" ref="G19:G43">+I19-H19</f>
        <v>1087.522605605498</v>
      </c>
      <c r="H19" s="10">
        <v>269.0967080662561</v>
      </c>
      <c r="I19" s="10">
        <f aca="true" t="shared" si="5" ref="I19:I39">+E19-J19</f>
        <v>1356.619313671754</v>
      </c>
      <c r="J19" s="10">
        <v>77.6</v>
      </c>
      <c r="K19" s="11">
        <v>20.0025</v>
      </c>
      <c r="L19" s="10"/>
    </row>
    <row r="20" spans="1:12" ht="10.5">
      <c r="A20" s="9" t="s">
        <v>31</v>
      </c>
      <c r="B20" s="10">
        <f t="shared" si="2"/>
        <v>77.6</v>
      </c>
      <c r="C20" s="10">
        <v>1125.5</v>
      </c>
      <c r="D20" s="10">
        <v>37.67258514524401</v>
      </c>
      <c r="E20" s="10">
        <f t="shared" si="3"/>
        <v>1240.772585145244</v>
      </c>
      <c r="F20" s="10"/>
      <c r="G20" s="10">
        <f t="shared" si="4"/>
        <v>975.4497637159659</v>
      </c>
      <c r="H20" s="10">
        <v>184.32282142927804</v>
      </c>
      <c r="I20" s="10">
        <f t="shared" si="5"/>
        <v>1159.772585145244</v>
      </c>
      <c r="J20" s="10">
        <v>81</v>
      </c>
      <c r="K20" s="11">
        <v>24.965000000000003</v>
      </c>
      <c r="L20" s="10"/>
    </row>
    <row r="21" spans="1:12" ht="10.5">
      <c r="A21" s="9" t="s">
        <v>32</v>
      </c>
      <c r="B21" s="10">
        <f t="shared" si="2"/>
        <v>81</v>
      </c>
      <c r="C21" s="10">
        <v>1118.865</v>
      </c>
      <c r="D21" s="10">
        <v>26.287</v>
      </c>
      <c r="E21" s="10">
        <f t="shared" si="3"/>
        <v>1226.152</v>
      </c>
      <c r="F21" s="10"/>
      <c r="G21" s="10">
        <f t="shared" si="4"/>
        <v>872.732</v>
      </c>
      <c r="H21" s="10">
        <v>247.828</v>
      </c>
      <c r="I21" s="10">
        <f t="shared" si="5"/>
        <v>1120.56</v>
      </c>
      <c r="J21" s="10">
        <v>105.592</v>
      </c>
      <c r="K21" s="11">
        <v>27.759999999999994</v>
      </c>
      <c r="L21" s="10"/>
    </row>
    <row r="22" spans="1:12" ht="10.5">
      <c r="A22" s="9" t="s">
        <v>33</v>
      </c>
      <c r="B22" s="10">
        <f t="shared" si="2"/>
        <v>105.592</v>
      </c>
      <c r="C22" s="10">
        <v>1311.506</v>
      </c>
      <c r="D22" s="10">
        <v>0.188</v>
      </c>
      <c r="E22" s="10">
        <f t="shared" si="3"/>
        <v>1417.2860000000003</v>
      </c>
      <c r="F22" s="10"/>
      <c r="G22" s="10">
        <f t="shared" si="4"/>
        <v>1006.5010000000003</v>
      </c>
      <c r="H22" s="10">
        <v>328.659</v>
      </c>
      <c r="I22" s="10">
        <f t="shared" si="5"/>
        <v>1335.1600000000003</v>
      </c>
      <c r="J22" s="10">
        <v>82.126</v>
      </c>
      <c r="K22" s="11">
        <v>27.870000000000005</v>
      </c>
      <c r="L22" s="10"/>
    </row>
    <row r="23" spans="1:12" ht="10.5">
      <c r="A23" s="9" t="s">
        <v>34</v>
      </c>
      <c r="B23" s="10">
        <f t="shared" si="2"/>
        <v>82.126</v>
      </c>
      <c r="C23" s="10">
        <v>1228.767</v>
      </c>
      <c r="D23" s="10">
        <v>0.262023</v>
      </c>
      <c r="E23" s="10">
        <f t="shared" si="3"/>
        <v>1311.155023</v>
      </c>
      <c r="F23" s="10"/>
      <c r="G23" s="10">
        <f t="shared" si="4"/>
        <v>995.787023</v>
      </c>
      <c r="H23" s="10">
        <v>221.236</v>
      </c>
      <c r="I23" s="10">
        <f t="shared" si="5"/>
        <v>1217.023023</v>
      </c>
      <c r="J23" s="10">
        <v>94.132</v>
      </c>
      <c r="K23" s="11">
        <v>26.515833333333333</v>
      </c>
      <c r="L23" s="10"/>
    </row>
    <row r="24" spans="1:12" ht="10.5">
      <c r="A24" s="9" t="s">
        <v>35</v>
      </c>
      <c r="B24" s="10">
        <f t="shared" si="2"/>
        <v>94.132</v>
      </c>
      <c r="C24" s="10">
        <v>1215.788</v>
      </c>
      <c r="D24" s="10">
        <v>0.251</v>
      </c>
      <c r="E24" s="10">
        <f t="shared" si="3"/>
        <v>1310.171</v>
      </c>
      <c r="F24" s="10"/>
      <c r="G24" s="10">
        <f t="shared" si="4"/>
        <v>1011.6170000000002</v>
      </c>
      <c r="H24" s="10">
        <v>232.147</v>
      </c>
      <c r="I24" s="10">
        <f t="shared" si="5"/>
        <v>1243.7640000000001</v>
      </c>
      <c r="J24" s="10">
        <v>66.407</v>
      </c>
      <c r="K24" s="11">
        <v>25.577499999999997</v>
      </c>
      <c r="L24" s="10"/>
    </row>
    <row r="25" spans="1:12" ht="10.5">
      <c r="A25" s="9" t="s">
        <v>36</v>
      </c>
      <c r="B25" s="10">
        <f t="shared" si="2"/>
        <v>66.407</v>
      </c>
      <c r="C25" s="10">
        <v>1224.075</v>
      </c>
      <c r="D25" s="10">
        <v>0.05791598754400001</v>
      </c>
      <c r="E25" s="10">
        <f t="shared" si="3"/>
        <v>1290.539915987544</v>
      </c>
      <c r="F25" s="10"/>
      <c r="G25" s="10">
        <f t="shared" si="4"/>
        <v>1004.119670018994</v>
      </c>
      <c r="H25" s="10">
        <v>207.81224596855</v>
      </c>
      <c r="I25" s="10">
        <f t="shared" si="5"/>
        <v>1211.931915987544</v>
      </c>
      <c r="J25" s="10">
        <v>78.608</v>
      </c>
      <c r="K25" s="11">
        <v>29.889166666666664</v>
      </c>
      <c r="L25" s="10"/>
    </row>
    <row r="26" spans="1:12" ht="10.5">
      <c r="A26" s="9" t="s">
        <v>37</v>
      </c>
      <c r="B26" s="10">
        <f t="shared" si="2"/>
        <v>78.608</v>
      </c>
      <c r="C26" s="10">
        <v>831.698</v>
      </c>
      <c r="D26" s="10">
        <v>48.183014708388</v>
      </c>
      <c r="E26" s="10">
        <f t="shared" si="3"/>
        <v>958.489014708388</v>
      </c>
      <c r="F26" s="10"/>
      <c r="G26" s="10">
        <f t="shared" si="4"/>
        <v>771.8305871106501</v>
      </c>
      <c r="H26" s="10">
        <v>110.65742759773799</v>
      </c>
      <c r="I26" s="10">
        <f t="shared" si="5"/>
        <v>882.488014708388</v>
      </c>
      <c r="J26" s="10">
        <v>76.001</v>
      </c>
      <c r="K26" s="11">
        <v>27.324166666666667</v>
      </c>
      <c r="L26" s="10"/>
    </row>
    <row r="27" spans="1:12" ht="10.5">
      <c r="A27" s="9" t="s">
        <v>38</v>
      </c>
      <c r="B27" s="10">
        <f t="shared" si="2"/>
        <v>76.001</v>
      </c>
      <c r="C27" s="10">
        <v>939.193</v>
      </c>
      <c r="D27" s="10">
        <v>8.06562061011</v>
      </c>
      <c r="E27" s="10">
        <f t="shared" si="3"/>
        <v>1023.25962061011</v>
      </c>
      <c r="F27" s="10"/>
      <c r="G27" s="10">
        <f t="shared" si="4"/>
        <v>832.785993635388</v>
      </c>
      <c r="H27" s="10">
        <v>141.48062697472199</v>
      </c>
      <c r="I27" s="10">
        <f t="shared" si="5"/>
        <v>974.26662061011</v>
      </c>
      <c r="J27" s="10">
        <v>48.993</v>
      </c>
      <c r="K27" s="11">
        <v>21.51833333333333</v>
      </c>
      <c r="L27" s="10"/>
    </row>
    <row r="28" spans="1:12" ht="10.5">
      <c r="A28" s="12" t="s">
        <v>39</v>
      </c>
      <c r="B28" s="13">
        <f t="shared" si="2"/>
        <v>48.993</v>
      </c>
      <c r="C28" s="13">
        <v>846.8</v>
      </c>
      <c r="D28" s="13">
        <v>0.2695150395</v>
      </c>
      <c r="E28" s="10">
        <f t="shared" si="3"/>
        <v>896.0625150395</v>
      </c>
      <c r="F28" s="13"/>
      <c r="G28" s="13">
        <f t="shared" si="4"/>
        <v>672.0283005529159</v>
      </c>
      <c r="H28" s="13">
        <v>131.01621448658403</v>
      </c>
      <c r="I28" s="13">
        <f t="shared" si="5"/>
        <v>803.0445150395</v>
      </c>
      <c r="J28" s="13">
        <v>93.018</v>
      </c>
      <c r="K28" s="11">
        <v>15.981666666666667</v>
      </c>
      <c r="L28" s="10"/>
    </row>
    <row r="29" spans="1:12" ht="10.5">
      <c r="A29" s="12" t="s">
        <v>40</v>
      </c>
      <c r="B29" s="10">
        <f t="shared" si="2"/>
        <v>93.018</v>
      </c>
      <c r="C29" s="10">
        <v>876.231</v>
      </c>
      <c r="D29" s="10">
        <v>0.12749329026</v>
      </c>
      <c r="E29" s="10">
        <f t="shared" si="3"/>
        <v>969.37649329026</v>
      </c>
      <c r="F29" s="10"/>
      <c r="G29" s="10">
        <f t="shared" si="4"/>
        <v>779.709690336252</v>
      </c>
      <c r="H29" s="10">
        <v>150.174802954008</v>
      </c>
      <c r="I29" s="10">
        <f t="shared" si="5"/>
        <v>929.88449329026</v>
      </c>
      <c r="J29" s="10">
        <v>39.492</v>
      </c>
      <c r="K29" s="11">
        <v>17.984166666666663</v>
      </c>
      <c r="L29" s="10"/>
    </row>
    <row r="30" spans="1:12" ht="10.5">
      <c r="A30" s="12" t="s">
        <v>41</v>
      </c>
      <c r="B30" s="10">
        <f t="shared" si="2"/>
        <v>39.492</v>
      </c>
      <c r="C30" s="10">
        <v>725.131</v>
      </c>
      <c r="D30" s="10">
        <v>21.442828186332</v>
      </c>
      <c r="E30" s="10">
        <f t="shared" si="3"/>
        <v>786.0658281863319</v>
      </c>
      <c r="F30" s="10"/>
      <c r="G30" s="10">
        <f t="shared" si="4"/>
        <v>638.8989943723559</v>
      </c>
      <c r="H30" s="10">
        <v>110.23883381397599</v>
      </c>
      <c r="I30" s="10">
        <f t="shared" si="5"/>
        <v>749.137828186332</v>
      </c>
      <c r="J30" s="10">
        <v>36.928</v>
      </c>
      <c r="K30" s="11">
        <v>37.74916666666666</v>
      </c>
      <c r="L30" s="10"/>
    </row>
    <row r="31" spans="1:12" ht="10.5">
      <c r="A31" s="12" t="s">
        <v>42</v>
      </c>
      <c r="B31" s="10">
        <f t="shared" si="2"/>
        <v>36.928</v>
      </c>
      <c r="C31" s="10">
        <v>873.679</v>
      </c>
      <c r="D31" s="10">
        <v>0.20212194958199997</v>
      </c>
      <c r="E31" s="10">
        <f t="shared" si="3"/>
        <v>910.8091219495819</v>
      </c>
      <c r="F31" s="10"/>
      <c r="G31" s="10">
        <f t="shared" si="4"/>
        <v>690.912129681086</v>
      </c>
      <c r="H31" s="10">
        <v>110.86199226849601</v>
      </c>
      <c r="I31" s="10">
        <f t="shared" si="5"/>
        <v>801.774121949582</v>
      </c>
      <c r="J31" s="10">
        <v>109.035</v>
      </c>
      <c r="K31" s="11">
        <v>31.206666666666674</v>
      </c>
      <c r="L31" s="10"/>
    </row>
    <row r="32" spans="1:12" ht="10.5">
      <c r="A32" s="12" t="s">
        <v>43</v>
      </c>
      <c r="B32" s="10">
        <f t="shared" si="2"/>
        <v>109.035</v>
      </c>
      <c r="C32" s="10">
        <v>957.037</v>
      </c>
      <c r="D32" s="10">
        <v>1.621691283114</v>
      </c>
      <c r="E32" s="10">
        <f t="shared" si="3"/>
        <v>1067.693691283114</v>
      </c>
      <c r="F32" s="10"/>
      <c r="G32" s="10">
        <f t="shared" si="4"/>
        <v>934.605309394734</v>
      </c>
      <c r="H32" s="10">
        <v>56.73438188838001</v>
      </c>
      <c r="I32" s="10">
        <f t="shared" si="5"/>
        <v>991.339691283114</v>
      </c>
      <c r="J32" s="10">
        <v>76.354</v>
      </c>
      <c r="K32" s="11">
        <v>28.008124999999996</v>
      </c>
      <c r="L32" s="10"/>
    </row>
    <row r="33" spans="1:12" ht="10.5">
      <c r="A33" s="12" t="s">
        <v>44</v>
      </c>
      <c r="B33" s="10">
        <f t="shared" si="2"/>
        <v>76.354</v>
      </c>
      <c r="C33" s="10">
        <v>950.572</v>
      </c>
      <c r="D33" s="10">
        <v>1.400536831806</v>
      </c>
      <c r="E33" s="10">
        <f t="shared" si="3"/>
        <v>1028.326536831806</v>
      </c>
      <c r="F33" s="10"/>
      <c r="G33" s="10">
        <f t="shared" si="4"/>
        <v>859.722693489418</v>
      </c>
      <c r="H33" s="10">
        <v>67.46684334238799</v>
      </c>
      <c r="I33" s="10">
        <f t="shared" si="5"/>
        <v>927.189536831806</v>
      </c>
      <c r="J33" s="10">
        <v>101.137</v>
      </c>
      <c r="K33" s="11">
        <v>29.465</v>
      </c>
      <c r="L33" s="10"/>
    </row>
    <row r="34" spans="1:12" ht="10.5">
      <c r="A34" s="12" t="s">
        <v>45</v>
      </c>
      <c r="B34" s="10">
        <f t="shared" si="2"/>
        <v>101.137</v>
      </c>
      <c r="C34" s="10">
        <v>848.70311</v>
      </c>
      <c r="D34" s="10">
        <v>1.317682727802</v>
      </c>
      <c r="E34" s="10">
        <f t="shared" si="3"/>
        <v>951.1577927278021</v>
      </c>
      <c r="F34" s="10"/>
      <c r="G34" s="10">
        <f t="shared" si="4"/>
        <v>713.9124309085521</v>
      </c>
      <c r="H34" s="10">
        <v>137.81836181925001</v>
      </c>
      <c r="I34" s="10">
        <f t="shared" si="5"/>
        <v>851.730792727802</v>
      </c>
      <c r="J34" s="10">
        <v>99.427</v>
      </c>
      <c r="K34" s="11">
        <v>35.70083333333333</v>
      </c>
      <c r="L34" s="10"/>
    </row>
    <row r="35" spans="1:12" ht="10.5">
      <c r="A35" s="12" t="s">
        <v>46</v>
      </c>
      <c r="B35" s="10">
        <f t="shared" si="2"/>
        <v>99.427</v>
      </c>
      <c r="C35" s="10">
        <v>856.2844399999999</v>
      </c>
      <c r="D35" s="10">
        <v>0.00509267682</v>
      </c>
      <c r="E35" s="10">
        <f t="shared" si="3"/>
        <v>955.71653267682</v>
      </c>
      <c r="F35" s="10"/>
      <c r="G35" s="10">
        <f t="shared" si="4"/>
        <v>622.620178909682</v>
      </c>
      <c r="H35" s="10">
        <v>186.491353767138</v>
      </c>
      <c r="I35" s="10">
        <f t="shared" si="5"/>
        <v>809.1115326768199</v>
      </c>
      <c r="J35" s="10">
        <v>146.605</v>
      </c>
      <c r="K35" s="11">
        <v>73.553125</v>
      </c>
      <c r="L35" s="10"/>
    </row>
    <row r="36" spans="1:12" ht="10.5">
      <c r="A36" s="12" t="s">
        <v>47</v>
      </c>
      <c r="B36" s="10">
        <f t="shared" si="2"/>
        <v>146.605</v>
      </c>
      <c r="C36" s="10">
        <v>668.6788100000001</v>
      </c>
      <c r="D36" s="10">
        <v>0.095998060368</v>
      </c>
      <c r="E36" s="10">
        <f t="shared" si="3"/>
        <v>815.3798080603681</v>
      </c>
      <c r="F36" s="10"/>
      <c r="G36" s="10">
        <f t="shared" si="4"/>
        <v>502.05297804131203</v>
      </c>
      <c r="H36" s="10">
        <v>192.22683001905602</v>
      </c>
      <c r="I36" s="10">
        <f t="shared" si="5"/>
        <v>694.279808060368</v>
      </c>
      <c r="J36" s="10">
        <v>121.1</v>
      </c>
      <c r="K36" s="11">
        <v>37.096875000000004</v>
      </c>
      <c r="L36" s="10"/>
    </row>
    <row r="37" spans="1:12" ht="10.5">
      <c r="A37" s="14" t="s">
        <v>48</v>
      </c>
      <c r="B37" s="10">
        <f t="shared" si="2"/>
        <v>121.1</v>
      </c>
      <c r="C37" s="10">
        <v>617.29018</v>
      </c>
      <c r="D37" s="10">
        <v>0.099728280792</v>
      </c>
      <c r="E37" s="10">
        <f t="shared" si="3"/>
        <v>738.489908280792</v>
      </c>
      <c r="F37" s="10"/>
      <c r="G37" s="10">
        <f t="shared" si="4"/>
        <v>551.92322662067</v>
      </c>
      <c r="H37" s="10">
        <v>94.027681660122</v>
      </c>
      <c r="I37" s="10">
        <f t="shared" si="5"/>
        <v>645.950908280792</v>
      </c>
      <c r="J37" s="10">
        <v>92.539</v>
      </c>
      <c r="K37" s="11">
        <v>40.270833333333336</v>
      </c>
      <c r="L37" s="10"/>
    </row>
    <row r="38" spans="1:12" ht="10.5">
      <c r="A38" s="14" t="s">
        <v>49</v>
      </c>
      <c r="B38" s="10">
        <f t="shared" si="2"/>
        <v>92.539</v>
      </c>
      <c r="C38" s="10">
        <v>835</v>
      </c>
      <c r="D38" s="10">
        <v>0.20214620042399997</v>
      </c>
      <c r="E38" s="10">
        <f t="shared" si="3"/>
        <v>927.7411462004239</v>
      </c>
      <c r="F38" s="10"/>
      <c r="G38" s="10">
        <f t="shared" si="4"/>
        <v>599.5052431910419</v>
      </c>
      <c r="H38" s="10">
        <v>163.235903009382</v>
      </c>
      <c r="I38" s="10">
        <f t="shared" si="5"/>
        <v>762.7411462004239</v>
      </c>
      <c r="J38" s="10">
        <v>165</v>
      </c>
      <c r="K38" s="11">
        <v>54.5</v>
      </c>
      <c r="L38" s="10"/>
    </row>
    <row r="39" spans="1:12" ht="10.5">
      <c r="A39" s="14" t="s">
        <v>50</v>
      </c>
      <c r="B39" s="10">
        <f t="shared" si="2"/>
        <v>165</v>
      </c>
      <c r="C39" s="10">
        <v>755</v>
      </c>
      <c r="D39" s="10">
        <v>10.347106756139999</v>
      </c>
      <c r="E39" s="10">
        <f t="shared" si="3"/>
        <v>930.34710675614</v>
      </c>
      <c r="F39" s="10"/>
      <c r="G39" s="10">
        <f t="shared" si="4"/>
        <v>571.618894688668</v>
      </c>
      <c r="H39" s="10">
        <v>258.72821206747204</v>
      </c>
      <c r="I39" s="10">
        <f t="shared" si="5"/>
        <v>830.34710675614</v>
      </c>
      <c r="J39" s="10">
        <v>100</v>
      </c>
      <c r="K39" s="11">
        <v>53.22</v>
      </c>
      <c r="L39" s="10"/>
    </row>
    <row r="40" spans="1:12" ht="10.5">
      <c r="A40" s="14" t="s">
        <v>51</v>
      </c>
      <c r="B40" s="10">
        <f>+J39</f>
        <v>100</v>
      </c>
      <c r="C40" s="10">
        <v>800</v>
      </c>
      <c r="D40" s="10">
        <v>19.917408336714</v>
      </c>
      <c r="E40" s="10">
        <f t="shared" si="3"/>
        <v>919.917408336714</v>
      </c>
      <c r="F40" s="10"/>
      <c r="G40" s="10">
        <f t="shared" si="4"/>
        <v>584.2544157741979</v>
      </c>
      <c r="H40" s="10">
        <v>220.66299256251602</v>
      </c>
      <c r="I40" s="10">
        <f>+E40-J40</f>
        <v>804.917408336714</v>
      </c>
      <c r="J40" s="10">
        <v>115</v>
      </c>
      <c r="K40" s="11">
        <v>48.6</v>
      </c>
      <c r="L40" s="10"/>
    </row>
    <row r="41" spans="1:12" ht="10.5">
      <c r="A41" s="14" t="s">
        <v>52</v>
      </c>
      <c r="B41" s="10">
        <f>+J40</f>
        <v>115</v>
      </c>
      <c r="C41" s="10">
        <v>630</v>
      </c>
      <c r="D41" s="10">
        <v>31.952836666674003</v>
      </c>
      <c r="E41" s="10">
        <f t="shared" si="3"/>
        <v>776.952836666674</v>
      </c>
      <c r="F41" s="10"/>
      <c r="G41" s="10">
        <f t="shared" si="4"/>
        <v>538.549623859426</v>
      </c>
      <c r="H41" s="10">
        <v>148.403212807248</v>
      </c>
      <c r="I41" s="10">
        <f>+E41-J41</f>
        <v>686.952836666674</v>
      </c>
      <c r="J41" s="10">
        <v>90</v>
      </c>
      <c r="K41" s="11">
        <v>60.66</v>
      </c>
      <c r="L41" s="10"/>
    </row>
    <row r="42" spans="1:12" ht="10.5">
      <c r="A42" s="14" t="s">
        <v>54</v>
      </c>
      <c r="B42" s="10">
        <f>+J41</f>
        <v>90</v>
      </c>
      <c r="C42" s="20">
        <v>610</v>
      </c>
      <c r="D42" s="20">
        <v>17.423747164782</v>
      </c>
      <c r="E42" s="10">
        <f t="shared" si="3"/>
        <v>717.423747164782</v>
      </c>
      <c r="F42" s="10"/>
      <c r="G42" s="10">
        <f t="shared" si="4"/>
        <v>540.9241241689019</v>
      </c>
      <c r="H42" s="20">
        <v>118.49962299588</v>
      </c>
      <c r="I42" s="10">
        <f>+E42-J42</f>
        <v>659.423747164782</v>
      </c>
      <c r="J42" s="20">
        <v>58</v>
      </c>
      <c r="K42" s="19">
        <v>45.74</v>
      </c>
      <c r="L42" s="10"/>
    </row>
    <row r="43" spans="1:12" ht="10.5">
      <c r="A43" s="14" t="s">
        <v>56</v>
      </c>
      <c r="B43" s="10">
        <f>+J42</f>
        <v>58</v>
      </c>
      <c r="C43" s="20">
        <v>465</v>
      </c>
      <c r="D43" s="20">
        <v>6.616948061555998</v>
      </c>
      <c r="E43" s="10">
        <f t="shared" si="3"/>
        <v>529.616948061556</v>
      </c>
      <c r="F43" s="10"/>
      <c r="G43" s="10">
        <f t="shared" si="4"/>
        <v>433.2408137333079</v>
      </c>
      <c r="H43" s="20">
        <v>54.82913432824801</v>
      </c>
      <c r="I43" s="10">
        <f>+E43-J43</f>
        <v>488.0699480615559</v>
      </c>
      <c r="J43" s="20">
        <v>41.547</v>
      </c>
      <c r="K43" s="19">
        <v>45.87</v>
      </c>
      <c r="L43" s="10"/>
    </row>
    <row r="44" spans="1:12" ht="10.5">
      <c r="A44" s="1" t="s">
        <v>57</v>
      </c>
      <c r="B44" s="15">
        <f>+J43</f>
        <v>41.547</v>
      </c>
      <c r="C44" s="18">
        <v>545</v>
      </c>
      <c r="D44" s="18">
        <v>20</v>
      </c>
      <c r="E44" s="15">
        <f>SUM(B44:D44)</f>
        <v>606.547</v>
      </c>
      <c r="F44" s="15"/>
      <c r="G44" s="15">
        <f>+I44-H44</f>
        <v>456.547</v>
      </c>
      <c r="H44" s="18">
        <v>100</v>
      </c>
      <c r="I44" s="15">
        <f>+E44-J44</f>
        <v>556.547</v>
      </c>
      <c r="J44" s="18">
        <v>50</v>
      </c>
      <c r="K44" s="17" t="s">
        <v>58</v>
      </c>
      <c r="L44" s="10"/>
    </row>
    <row r="45" ht="12" customHeight="1">
      <c r="A45" s="16" t="s">
        <v>53</v>
      </c>
    </row>
    <row r="46" ht="12" customHeight="1">
      <c r="A46" s="16" t="s">
        <v>59</v>
      </c>
    </row>
    <row r="47" spans="1:11" ht="9.75" customHeight="1">
      <c r="A47" t="s">
        <v>60</v>
      </c>
      <c r="J47" s="23" t="s">
        <v>61</v>
      </c>
      <c r="K47" s="23"/>
    </row>
  </sheetData>
  <sheetProtection/>
  <mergeCells count="4">
    <mergeCell ref="B2:E2"/>
    <mergeCell ref="G2:I2"/>
    <mergeCell ref="B6:J6"/>
    <mergeCell ref="J47:K47"/>
  </mergeCells>
  <printOptions/>
  <pageMargins left="0.7" right="0.7" top="0.75" bottom="0.75" header="0.3" footer="0.3"/>
  <pageSetup firstPageNumber="47" useFirstPageNumber="1" fitToHeight="1" fitToWidth="1" horizontalDpi="600" verticalDpi="600" orientation="portrait" scale="89" r:id="rId3"/>
  <headerFooter alignWithMargins="0">
    <oddFooter>&amp;C&amp;P
Oil Crops Yearbook/OCS-2017
March 2017
Economic Research Service, USDA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 oil: Supply, disappearance, and price, U.S., 1980/81-2016/17</dc:title>
  <dc:subject>Agricultural Economics</dc:subject>
  <dc:creator>Mark Ash</dc:creator>
  <cp:keywords>Cottonseed oil, Supply, disappearance, and price</cp:keywords>
  <dc:description/>
  <cp:lastModifiedBy>WIN31TONT40</cp:lastModifiedBy>
  <dcterms:created xsi:type="dcterms:W3CDTF">2015-03-23T15:06:14Z</dcterms:created>
  <dcterms:modified xsi:type="dcterms:W3CDTF">2017-03-16T15:16:08Z</dcterms:modified>
  <cp:category/>
  <cp:version/>
  <cp:contentType/>
  <cp:contentStatus/>
</cp:coreProperties>
</file>