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tab43" sheetId="1" r:id="rId1"/>
  </sheets>
  <definedNames>
    <definedName name="_xlnm.Print_Area" localSheetId="0">'tab43'!$A$1:$L$46</definedName>
  </definedNames>
  <calcPr fullCalcOnLoad="1"/>
</workbook>
</file>

<file path=xl/sharedStrings.xml><?xml version="1.0" encoding="utf-8"?>
<sst xmlns="http://schemas.openxmlformats.org/spreadsheetml/2006/main" count="24" uniqueCount="23">
  <si>
    <t>Supply</t>
  </si>
  <si>
    <t>Disappearance</t>
  </si>
  <si>
    <t xml:space="preserve">Calendar </t>
  </si>
  <si>
    <t>Stocks</t>
  </si>
  <si>
    <t>Production</t>
  </si>
  <si>
    <t>Imports</t>
  </si>
  <si>
    <t>Total</t>
  </si>
  <si>
    <t>Domestic</t>
  </si>
  <si>
    <t>Export and</t>
  </si>
  <si>
    <t>Per</t>
  </si>
  <si>
    <t>Price 1/</t>
  </si>
  <si>
    <t xml:space="preserve">  year      </t>
  </si>
  <si>
    <t>Jan. 1</t>
  </si>
  <si>
    <t>shipments</t>
  </si>
  <si>
    <t>capita</t>
  </si>
  <si>
    <t>------------------------------------------------------Million pounds------------------------------------------------------</t>
  </si>
  <si>
    <t>Pounds</t>
  </si>
  <si>
    <t>$/pound</t>
  </si>
  <si>
    <t xml:space="preserve">  1/  Creamery, Grade A wholesale, bulk, carlots, Chicago.  </t>
  </si>
  <si>
    <t>Table 43--Butter (actual weight):  Supply, disappearance, and price, U.S., 1980-2016</t>
  </si>
  <si>
    <r>
      <t xml:space="preserve">Sources:  USDA, Economic Research Service using data from </t>
    </r>
    <r>
      <rPr>
        <sz val="8"/>
        <rFont val="Helvetica"/>
        <family val="0"/>
      </rPr>
      <t>USDA</t>
    </r>
    <r>
      <rPr>
        <sz val="8"/>
        <rFont val="Helvetica"/>
        <family val="2"/>
      </rPr>
      <t xml:space="preserve">, National Agricultural Statistics Service, </t>
    </r>
    <r>
      <rPr>
        <i/>
        <sz val="8"/>
        <rFont val="Helvetica"/>
        <family val="0"/>
      </rPr>
      <t>Dairy Products</t>
    </r>
    <r>
      <rPr>
        <sz val="8"/>
        <rFont val="Helvetica"/>
        <family val="2"/>
      </rPr>
      <t xml:space="preserve">, </t>
    </r>
    <r>
      <rPr>
        <i/>
        <sz val="8"/>
        <rFont val="Helvetica"/>
        <family val="0"/>
      </rPr>
      <t>Cold Storage</t>
    </r>
    <r>
      <rPr>
        <sz val="8"/>
        <rFont val="Helvetica"/>
        <family val="2"/>
      </rPr>
      <t xml:space="preserve">, and </t>
    </r>
  </si>
  <si>
    <r>
      <rPr>
        <i/>
        <sz val="8"/>
        <rFont val="Helvetica"/>
        <family val="0"/>
      </rPr>
      <t>Dairy Products Prices</t>
    </r>
    <r>
      <rPr>
        <sz val="8"/>
        <rFont val="Helvetica"/>
        <family val="0"/>
      </rPr>
      <t xml:space="preserve"> and USDA, Foreign Agricultural Service, Global Agricultural Trade System</t>
    </r>
    <r>
      <rPr>
        <sz val="8"/>
        <rFont val="Helvetica"/>
        <family val="2"/>
      </rPr>
      <t>.</t>
    </r>
  </si>
  <si>
    <t>Last updated: March 29,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</si>
</sst>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)"/>
    <numFmt numFmtId="165" formatCode="#,##0_______)"/>
    <numFmt numFmtId="166" formatCode="#,##0.0_____)"/>
    <numFmt numFmtId="167" formatCode="#,##0.00_____)"/>
  </numFmts>
  <fonts count="38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left" indent="3"/>
    </xf>
    <xf numFmtId="167" fontId="0" fillId="0" borderId="0" xfId="0" applyNumberFormat="1" applyAlignment="1">
      <alignment horizontal="right" inden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7" fontId="0" fillId="0" borderId="10" xfId="0" applyNumberFormat="1" applyFill="1" applyBorder="1" applyAlignment="1">
      <alignment horizontal="right" indent="1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110" zoomScaleNormal="110" workbookViewId="0" topLeftCell="A1">
      <selection activeCell="A1" sqref="A1"/>
    </sheetView>
  </sheetViews>
  <sheetFormatPr defaultColWidth="9.33203125" defaultRowHeight="10.5"/>
  <cols>
    <col min="1" max="5" width="11.66015625" style="0" customWidth="1"/>
    <col min="6" max="6" width="4.66015625" style="0" customWidth="1"/>
    <col min="7" max="11" width="11.66015625" style="0" customWidth="1"/>
  </cols>
  <sheetData>
    <row r="1" spans="1:11" ht="11.2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2:10" ht="11.25">
      <c r="B2" s="25" t="s">
        <v>0</v>
      </c>
      <c r="C2" s="25"/>
      <c r="D2" s="25"/>
      <c r="E2" s="25"/>
      <c r="G2" s="25" t="s">
        <v>1</v>
      </c>
      <c r="H2" s="25"/>
      <c r="I2" s="25"/>
      <c r="J2" s="25"/>
    </row>
    <row r="3" spans="1:11" ht="11.25">
      <c r="A3" t="s">
        <v>2</v>
      </c>
      <c r="B3" s="2" t="s">
        <v>3</v>
      </c>
      <c r="C3" s="2" t="s">
        <v>4</v>
      </c>
      <c r="D3" s="2" t="s">
        <v>5</v>
      </c>
      <c r="E3" s="3" t="s">
        <v>6</v>
      </c>
      <c r="G3" s="2" t="s">
        <v>7</v>
      </c>
      <c r="H3" s="2" t="s">
        <v>8</v>
      </c>
      <c r="I3" s="3" t="s">
        <v>6</v>
      </c>
      <c r="J3" s="4" t="s">
        <v>9</v>
      </c>
      <c r="K3" s="2" t="s">
        <v>10</v>
      </c>
    </row>
    <row r="4" spans="1:11" ht="11.25">
      <c r="A4" s="1" t="s">
        <v>11</v>
      </c>
      <c r="B4" s="5" t="s">
        <v>12</v>
      </c>
      <c r="C4" s="5"/>
      <c r="D4" s="5"/>
      <c r="E4" s="5"/>
      <c r="F4" s="1"/>
      <c r="G4" s="5"/>
      <c r="H4" s="5" t="s">
        <v>13</v>
      </c>
      <c r="I4" s="5"/>
      <c r="J4" s="6" t="s">
        <v>14</v>
      </c>
      <c r="K4" s="5"/>
    </row>
    <row r="5" spans="2:11" ht="11.25">
      <c r="B5" s="26" t="s">
        <v>15</v>
      </c>
      <c r="C5" s="26"/>
      <c r="D5" s="26"/>
      <c r="E5" s="26"/>
      <c r="F5" s="26"/>
      <c r="G5" s="26"/>
      <c r="H5" s="26"/>
      <c r="I5" s="26"/>
      <c r="J5" s="3" t="s">
        <v>16</v>
      </c>
      <c r="K5" s="7" t="s">
        <v>17</v>
      </c>
    </row>
    <row r="6" spans="2:11" ht="11.25">
      <c r="B6" s="8"/>
      <c r="C6" s="8"/>
      <c r="D6" s="8"/>
      <c r="E6" s="8"/>
      <c r="F6" s="8"/>
      <c r="G6" s="8"/>
      <c r="H6" s="8"/>
      <c r="I6" s="8"/>
      <c r="J6" s="2"/>
      <c r="K6" s="2"/>
    </row>
    <row r="7" spans="1:11" ht="11.25">
      <c r="A7" s="9">
        <v>1980</v>
      </c>
      <c r="B7" s="10">
        <v>177.76</v>
      </c>
      <c r="C7" s="11">
        <v>1145.3</v>
      </c>
      <c r="D7" s="10">
        <v>2.086</v>
      </c>
      <c r="E7" s="11">
        <f>SUM(B7:D7)</f>
        <v>1325.146</v>
      </c>
      <c r="F7" s="10"/>
      <c r="G7" s="11">
        <f>+I7-H7</f>
        <v>1017.5</v>
      </c>
      <c r="H7" s="11">
        <v>3</v>
      </c>
      <c r="I7" s="11">
        <f>+E7-B8</f>
        <v>1020.5</v>
      </c>
      <c r="J7" s="12">
        <v>4.468088843610303</v>
      </c>
      <c r="K7" s="13">
        <v>1.39</v>
      </c>
    </row>
    <row r="8" spans="1:11" ht="11.25">
      <c r="A8" s="9">
        <v>1981</v>
      </c>
      <c r="B8" s="10">
        <v>304.646</v>
      </c>
      <c r="C8" s="11">
        <v>1228</v>
      </c>
      <c r="D8" s="10">
        <v>3.319</v>
      </c>
      <c r="E8" s="11">
        <f aca="true" t="shared" si="0" ref="E8:E42">SUM(B8:D8)</f>
        <v>1535.965</v>
      </c>
      <c r="F8" s="10"/>
      <c r="G8" s="11">
        <f>+I8-H8</f>
        <v>974.781</v>
      </c>
      <c r="H8" s="11">
        <v>132</v>
      </c>
      <c r="I8" s="11">
        <f aca="true" t="shared" si="1" ref="I8:I42">+E8-B9</f>
        <v>1106.781</v>
      </c>
      <c r="J8" s="12">
        <v>4.2396745605872175</v>
      </c>
      <c r="K8" s="13">
        <v>1.48</v>
      </c>
    </row>
    <row r="9" spans="1:11" ht="11.25">
      <c r="A9" s="9">
        <v>1982</v>
      </c>
      <c r="B9" s="10">
        <v>429.184</v>
      </c>
      <c r="C9" s="11">
        <v>1257</v>
      </c>
      <c r="D9" s="10">
        <v>3.245</v>
      </c>
      <c r="E9" s="11">
        <f t="shared" si="0"/>
        <v>1689.4289999999999</v>
      </c>
      <c r="F9" s="10"/>
      <c r="G9" s="11">
        <f aca="true" t="shared" si="2" ref="G9:G42">+I9-H9</f>
        <v>1010.607</v>
      </c>
      <c r="H9" s="11">
        <v>212</v>
      </c>
      <c r="I9" s="11">
        <f t="shared" si="1"/>
        <v>1222.607</v>
      </c>
      <c r="J9" s="12">
        <v>4.352537598842317</v>
      </c>
      <c r="K9" s="13">
        <v>1.48</v>
      </c>
    </row>
    <row r="10" spans="1:11" ht="11.25">
      <c r="A10" s="9">
        <v>1983</v>
      </c>
      <c r="B10" s="10">
        <v>466.822</v>
      </c>
      <c r="C10" s="11">
        <v>1299</v>
      </c>
      <c r="D10" s="10">
        <v>3.225</v>
      </c>
      <c r="E10" s="11">
        <f t="shared" si="0"/>
        <v>1769.047</v>
      </c>
      <c r="F10" s="10"/>
      <c r="G10" s="11">
        <f t="shared" si="2"/>
        <v>1149.675</v>
      </c>
      <c r="H10" s="11">
        <v>120</v>
      </c>
      <c r="I10" s="11">
        <f t="shared" si="1"/>
        <v>1269.675</v>
      </c>
      <c r="J10" s="12">
        <v>4.907557179256274</v>
      </c>
      <c r="K10" s="13">
        <v>1.47</v>
      </c>
    </row>
    <row r="11" spans="1:11" ht="11.25">
      <c r="A11" s="9">
        <v>1984</v>
      </c>
      <c r="B11" s="10">
        <v>499.372</v>
      </c>
      <c r="C11" s="11">
        <v>1103</v>
      </c>
      <c r="D11" s="10">
        <v>3.266</v>
      </c>
      <c r="E11" s="11">
        <f t="shared" si="0"/>
        <v>1605.6380000000001</v>
      </c>
      <c r="F11" s="10"/>
      <c r="G11" s="11">
        <f t="shared" si="2"/>
        <v>1176.0880000000002</v>
      </c>
      <c r="H11" s="11">
        <v>133</v>
      </c>
      <c r="I11" s="11">
        <f t="shared" si="1"/>
        <v>1309.0880000000002</v>
      </c>
      <c r="J11" s="12">
        <v>4.977355425051196</v>
      </c>
      <c r="K11" s="13">
        <v>1.49</v>
      </c>
    </row>
    <row r="12" spans="1:11" ht="11.25">
      <c r="A12" s="9">
        <v>1985</v>
      </c>
      <c r="B12" s="10">
        <v>296.55</v>
      </c>
      <c r="C12" s="11">
        <v>1248</v>
      </c>
      <c r="D12" s="10">
        <v>3.655</v>
      </c>
      <c r="E12" s="11">
        <f t="shared" si="0"/>
        <v>1548.205</v>
      </c>
      <c r="F12" s="10"/>
      <c r="G12" s="11">
        <f t="shared" si="2"/>
        <v>1275.6279999999997</v>
      </c>
      <c r="H12" s="11">
        <v>67.063</v>
      </c>
      <c r="I12" s="11">
        <f t="shared" si="1"/>
        <v>1342.6909999999998</v>
      </c>
      <c r="J12" s="12">
        <v>5.34846879024515</v>
      </c>
      <c r="K12" s="13">
        <v>1.4</v>
      </c>
    </row>
    <row r="13" spans="1:11" ht="11.25">
      <c r="A13" s="9">
        <v>1986</v>
      </c>
      <c r="B13" s="10">
        <v>205.514</v>
      </c>
      <c r="C13" s="11">
        <v>1202</v>
      </c>
      <c r="D13" s="10">
        <v>4.019</v>
      </c>
      <c r="E13" s="11">
        <f t="shared" si="0"/>
        <v>1411.5330000000001</v>
      </c>
      <c r="F13" s="10"/>
      <c r="G13" s="11">
        <f t="shared" si="2"/>
        <v>1202.9790000000003</v>
      </c>
      <c r="H13" s="11">
        <v>15.591</v>
      </c>
      <c r="I13" s="11">
        <f t="shared" si="1"/>
        <v>1218.5700000000002</v>
      </c>
      <c r="J13" s="12">
        <v>5.000513213616399</v>
      </c>
      <c r="K13" s="13">
        <v>1.45</v>
      </c>
    </row>
    <row r="14" spans="1:11" ht="11.25">
      <c r="A14" s="9">
        <v>1987</v>
      </c>
      <c r="B14" s="10">
        <v>192.963</v>
      </c>
      <c r="C14" s="11">
        <v>1104</v>
      </c>
      <c r="D14" s="10">
        <v>4.769</v>
      </c>
      <c r="E14" s="11">
        <f t="shared" si="0"/>
        <v>1301.732</v>
      </c>
      <c r="F14" s="10"/>
      <c r="G14" s="11">
        <f t="shared" si="2"/>
        <v>1141.043</v>
      </c>
      <c r="H14" s="11">
        <v>17.477</v>
      </c>
      <c r="I14" s="11">
        <f t="shared" si="1"/>
        <v>1158.52</v>
      </c>
      <c r="J14" s="12">
        <v>4.699995284970593</v>
      </c>
      <c r="K14" s="13">
        <v>1.4</v>
      </c>
    </row>
    <row r="15" spans="1:11" ht="11.25">
      <c r="A15" s="9">
        <v>1988</v>
      </c>
      <c r="B15" s="10">
        <v>143.212</v>
      </c>
      <c r="C15" s="11">
        <v>1207</v>
      </c>
      <c r="D15" s="10">
        <v>5.176</v>
      </c>
      <c r="E15" s="11">
        <f t="shared" si="0"/>
        <v>1355.388</v>
      </c>
      <c r="F15" s="10"/>
      <c r="G15" s="11">
        <f t="shared" si="2"/>
        <v>1124.701</v>
      </c>
      <c r="H15" s="11">
        <v>16</v>
      </c>
      <c r="I15" s="11">
        <f t="shared" si="1"/>
        <v>1140.701</v>
      </c>
      <c r="J15" s="12">
        <v>4.5924257590655495</v>
      </c>
      <c r="K15" s="13">
        <v>1.32</v>
      </c>
    </row>
    <row r="16" spans="1:11" ht="11.25">
      <c r="A16" s="9">
        <v>1989</v>
      </c>
      <c r="B16" s="10">
        <v>214.687</v>
      </c>
      <c r="C16" s="11">
        <v>1295</v>
      </c>
      <c r="D16" s="10">
        <v>2.325</v>
      </c>
      <c r="E16" s="11">
        <f t="shared" si="0"/>
        <v>1512.012</v>
      </c>
      <c r="F16" s="10"/>
      <c r="G16" s="11">
        <f t="shared" si="2"/>
        <v>1167.975</v>
      </c>
      <c r="H16" s="11">
        <v>87.816</v>
      </c>
      <c r="I16" s="11">
        <f t="shared" si="1"/>
        <v>1255.791</v>
      </c>
      <c r="J16" s="12">
        <v>4.7330062823119405</v>
      </c>
      <c r="K16" s="13">
        <v>1.28</v>
      </c>
    </row>
    <row r="17" spans="1:11" ht="11.25">
      <c r="A17" s="9">
        <v>1990</v>
      </c>
      <c r="B17" s="10">
        <v>256.221</v>
      </c>
      <c r="C17" s="11">
        <v>1302</v>
      </c>
      <c r="D17" s="10">
        <v>3.228</v>
      </c>
      <c r="E17" s="11">
        <f t="shared" si="0"/>
        <v>1561.449</v>
      </c>
      <c r="F17" s="10"/>
      <c r="G17" s="11">
        <f t="shared" si="2"/>
        <v>988.2760000000001</v>
      </c>
      <c r="H17" s="11">
        <v>157.117</v>
      </c>
      <c r="I17" s="11">
        <f t="shared" si="1"/>
        <v>1145.393</v>
      </c>
      <c r="J17" s="12">
        <v>3.958002240985559</v>
      </c>
      <c r="K17" s="13">
        <v>1.02</v>
      </c>
    </row>
    <row r="18" spans="1:11" ht="11.25">
      <c r="A18" s="9">
        <v>1991</v>
      </c>
      <c r="B18" s="10">
        <v>416.056</v>
      </c>
      <c r="C18" s="11">
        <v>1337</v>
      </c>
      <c r="D18" s="10">
        <v>3.03</v>
      </c>
      <c r="E18" s="11">
        <f t="shared" si="0"/>
        <v>1756.086</v>
      </c>
      <c r="F18" s="10"/>
      <c r="G18" s="11">
        <f t="shared" si="2"/>
        <v>1145.213</v>
      </c>
      <c r="H18" s="11">
        <v>71.471</v>
      </c>
      <c r="I18" s="11">
        <f t="shared" si="1"/>
        <v>1216.684</v>
      </c>
      <c r="J18" s="12">
        <v>4.51966956240764</v>
      </c>
      <c r="K18" s="13">
        <v>0.99</v>
      </c>
    </row>
    <row r="19" spans="1:11" ht="11.25">
      <c r="A19" s="9">
        <v>1992</v>
      </c>
      <c r="B19" s="10">
        <v>539.402</v>
      </c>
      <c r="C19" s="11">
        <v>1365</v>
      </c>
      <c r="D19" s="10">
        <v>2.088</v>
      </c>
      <c r="E19" s="11">
        <f t="shared" si="0"/>
        <v>1906.49</v>
      </c>
      <c r="F19" s="10"/>
      <c r="G19" s="11">
        <f t="shared" si="2"/>
        <v>1245.091</v>
      </c>
      <c r="H19" s="11">
        <v>213.683</v>
      </c>
      <c r="I19" s="11">
        <f t="shared" si="1"/>
        <v>1458.774</v>
      </c>
      <c r="J19" s="12">
        <v>4.691897240306897</v>
      </c>
      <c r="K19" s="13">
        <v>0.83</v>
      </c>
    </row>
    <row r="20" spans="1:11" ht="11.25">
      <c r="A20" s="9">
        <v>1993</v>
      </c>
      <c r="B20" s="10">
        <v>447.716</v>
      </c>
      <c r="C20" s="11">
        <v>1315</v>
      </c>
      <c r="D20" s="10">
        <v>3.76</v>
      </c>
      <c r="E20" s="11">
        <f t="shared" si="0"/>
        <v>1766.4759999999999</v>
      </c>
      <c r="F20" s="10"/>
      <c r="G20" s="11">
        <f t="shared" si="2"/>
        <v>1242.848</v>
      </c>
      <c r="H20" s="11">
        <v>288.97</v>
      </c>
      <c r="I20" s="11">
        <f t="shared" si="1"/>
        <v>1531.818</v>
      </c>
      <c r="J20" s="12">
        <v>4.778619541655685</v>
      </c>
      <c r="K20" s="13">
        <v>0.74</v>
      </c>
    </row>
    <row r="21" spans="1:11" ht="11.25">
      <c r="A21" s="9">
        <v>1994</v>
      </c>
      <c r="B21" s="10">
        <v>234.658</v>
      </c>
      <c r="C21" s="11">
        <v>1296</v>
      </c>
      <c r="D21" s="10">
        <v>1.461</v>
      </c>
      <c r="E21" s="11">
        <f t="shared" si="0"/>
        <v>1532.119</v>
      </c>
      <c r="F21" s="10"/>
      <c r="G21" s="11">
        <f t="shared" si="2"/>
        <v>1278.0539999999999</v>
      </c>
      <c r="H21" s="11">
        <v>174.615</v>
      </c>
      <c r="I21" s="11">
        <f t="shared" si="1"/>
        <v>1452.6689999999999</v>
      </c>
      <c r="J21" s="12">
        <v>4.858391167688547</v>
      </c>
      <c r="K21" s="13">
        <v>0.67</v>
      </c>
    </row>
    <row r="22" spans="1:11" ht="11.25">
      <c r="A22" s="9">
        <v>1995</v>
      </c>
      <c r="B22" s="10">
        <v>79.45</v>
      </c>
      <c r="C22" s="11">
        <v>1264</v>
      </c>
      <c r="D22" s="10">
        <v>1.294</v>
      </c>
      <c r="E22" s="11">
        <f t="shared" si="0"/>
        <v>1344.7440000000001</v>
      </c>
      <c r="F22" s="10"/>
      <c r="G22" s="11">
        <f t="shared" si="2"/>
        <v>1240.1600000000003</v>
      </c>
      <c r="H22" s="11">
        <v>85.956</v>
      </c>
      <c r="I22" s="11">
        <f t="shared" si="1"/>
        <v>1326.1160000000002</v>
      </c>
      <c r="J22" s="12">
        <v>4.652690122294908</v>
      </c>
      <c r="K22" s="13">
        <v>0.76</v>
      </c>
    </row>
    <row r="23" spans="1:11" ht="11.25">
      <c r="A23" s="9">
        <v>1996</v>
      </c>
      <c r="B23" s="10">
        <v>18.628</v>
      </c>
      <c r="C23" s="11">
        <v>1174</v>
      </c>
      <c r="D23" s="10">
        <v>10.567</v>
      </c>
      <c r="E23" s="11">
        <f t="shared" si="0"/>
        <v>1203.195</v>
      </c>
      <c r="F23" s="10"/>
      <c r="G23" s="11">
        <f t="shared" si="2"/>
        <v>1141.7069999999999</v>
      </c>
      <c r="H23" s="11">
        <v>47.781</v>
      </c>
      <c r="I23" s="11">
        <f t="shared" si="1"/>
        <v>1189.4879999999998</v>
      </c>
      <c r="J23" s="12">
        <v>4.2001290946018015</v>
      </c>
      <c r="K23" s="13">
        <v>1.0035</v>
      </c>
    </row>
    <row r="24" spans="1:11" ht="11.25">
      <c r="A24" s="9">
        <v>1997</v>
      </c>
      <c r="B24" s="10">
        <v>13.707</v>
      </c>
      <c r="C24" s="11">
        <v>1151</v>
      </c>
      <c r="D24" s="10">
        <v>24.154</v>
      </c>
      <c r="E24" s="11">
        <f t="shared" si="0"/>
        <v>1188.861</v>
      </c>
      <c r="F24" s="10"/>
      <c r="G24" s="11">
        <f t="shared" si="2"/>
        <v>1130.489</v>
      </c>
      <c r="H24" s="11">
        <v>37.584</v>
      </c>
      <c r="I24" s="11">
        <f t="shared" si="1"/>
        <v>1168.073</v>
      </c>
      <c r="J24" s="12">
        <v>4.047968091847145</v>
      </c>
      <c r="K24" s="13">
        <v>1.0706</v>
      </c>
    </row>
    <row r="25" spans="1:11" ht="11.25">
      <c r="A25" s="9">
        <v>1998</v>
      </c>
      <c r="B25" s="10">
        <v>20.788</v>
      </c>
      <c r="C25" s="11">
        <v>1168</v>
      </c>
      <c r="D25" s="10">
        <v>70.43</v>
      </c>
      <c r="E25" s="11">
        <f t="shared" si="0"/>
        <v>1259.218</v>
      </c>
      <c r="F25" s="10"/>
      <c r="G25" s="11">
        <f t="shared" si="2"/>
        <v>1210.105</v>
      </c>
      <c r="H25" s="11">
        <v>23.203</v>
      </c>
      <c r="I25" s="11">
        <f t="shared" si="1"/>
        <v>1233.308</v>
      </c>
      <c r="J25" s="12">
        <v>4.354610682941745</v>
      </c>
      <c r="K25" s="13">
        <v>1.776</v>
      </c>
    </row>
    <row r="26" spans="1:11" ht="11.25">
      <c r="A26" s="14">
        <v>1999</v>
      </c>
      <c r="B26" s="15">
        <v>25.91</v>
      </c>
      <c r="C26" s="11">
        <v>1277</v>
      </c>
      <c r="D26" s="10">
        <v>39.872</v>
      </c>
      <c r="E26" s="11">
        <f t="shared" si="0"/>
        <v>1342.7820000000002</v>
      </c>
      <c r="F26" s="15"/>
      <c r="G26" s="11">
        <f t="shared" si="2"/>
        <v>1306.747</v>
      </c>
      <c r="H26" s="11">
        <v>10.953</v>
      </c>
      <c r="I26" s="11">
        <f t="shared" si="1"/>
        <v>1317.7</v>
      </c>
      <c r="J26" s="12">
        <v>4.652327851377318</v>
      </c>
      <c r="K26" s="13">
        <v>1.252</v>
      </c>
    </row>
    <row r="27" spans="1:11" ht="11.25">
      <c r="A27" s="14">
        <v>2000</v>
      </c>
      <c r="B27" s="15">
        <v>25.082</v>
      </c>
      <c r="C27" s="11">
        <v>1256</v>
      </c>
      <c r="D27" s="10">
        <v>30.179</v>
      </c>
      <c r="E27" s="11">
        <f t="shared" si="0"/>
        <v>1311.2610000000002</v>
      </c>
      <c r="F27" s="15"/>
      <c r="G27" s="11">
        <f t="shared" si="2"/>
        <v>1265.9880000000003</v>
      </c>
      <c r="H27" s="11">
        <v>21.158</v>
      </c>
      <c r="I27" s="11">
        <f t="shared" si="1"/>
        <v>1287.1460000000002</v>
      </c>
      <c r="J27" s="12">
        <v>4.480608836584224</v>
      </c>
      <c r="K27" s="13">
        <v>1.1768</v>
      </c>
    </row>
    <row r="28" spans="1:11" ht="11.25">
      <c r="A28" s="14">
        <v>2001</v>
      </c>
      <c r="B28" s="15">
        <v>24.115</v>
      </c>
      <c r="C28" s="11">
        <v>1231.838</v>
      </c>
      <c r="D28" s="10">
        <v>76.311</v>
      </c>
      <c r="E28" s="11">
        <f t="shared" si="0"/>
        <v>1332.264</v>
      </c>
      <c r="F28" s="15"/>
      <c r="G28" s="11">
        <f t="shared" si="2"/>
        <v>1264.5549999999998</v>
      </c>
      <c r="H28" s="11">
        <v>11.794</v>
      </c>
      <c r="I28" s="11">
        <f t="shared" si="1"/>
        <v>1276.349</v>
      </c>
      <c r="J28" s="12">
        <v>4.416361700991668</v>
      </c>
      <c r="K28" s="13">
        <v>1.663</v>
      </c>
    </row>
    <row r="29" spans="1:11" ht="11.25">
      <c r="A29" s="14">
        <v>2002</v>
      </c>
      <c r="B29" s="15">
        <v>55.915</v>
      </c>
      <c r="C29" s="11">
        <v>1355.148</v>
      </c>
      <c r="D29" s="10">
        <v>33.393</v>
      </c>
      <c r="E29" s="11">
        <f t="shared" si="0"/>
        <v>1444.456</v>
      </c>
      <c r="F29" s="15"/>
      <c r="G29" s="11">
        <f t="shared" si="2"/>
        <v>1271.728</v>
      </c>
      <c r="H29" s="11">
        <v>14.908</v>
      </c>
      <c r="I29" s="11">
        <f t="shared" si="1"/>
        <v>1286.636</v>
      </c>
      <c r="J29" s="12">
        <v>4.398465956955108</v>
      </c>
      <c r="K29" s="13">
        <v>1.1059</v>
      </c>
    </row>
    <row r="30" spans="1:11" ht="11.25">
      <c r="A30" s="14">
        <v>2003</v>
      </c>
      <c r="B30" s="15">
        <v>157.82</v>
      </c>
      <c r="C30" s="11">
        <v>1242.358</v>
      </c>
      <c r="D30" s="10">
        <v>31.278</v>
      </c>
      <c r="E30" s="11">
        <f t="shared" si="0"/>
        <v>1431.456</v>
      </c>
      <c r="F30" s="15"/>
      <c r="G30" s="11">
        <f t="shared" si="2"/>
        <v>1302.1229999999998</v>
      </c>
      <c r="H30" s="11">
        <v>35.892</v>
      </c>
      <c r="I30" s="11">
        <f t="shared" si="1"/>
        <v>1338.0149999999999</v>
      </c>
      <c r="J30" s="12">
        <v>4.447683383765527</v>
      </c>
      <c r="K30" s="13">
        <v>1.145</v>
      </c>
    </row>
    <row r="31" spans="1:11" ht="11.25">
      <c r="A31" s="14">
        <v>2004</v>
      </c>
      <c r="B31" s="15">
        <v>93.441</v>
      </c>
      <c r="C31" s="11">
        <v>1246.678</v>
      </c>
      <c r="D31" s="10">
        <v>52.308</v>
      </c>
      <c r="E31" s="11">
        <f t="shared" si="0"/>
        <v>1392.4270000000001</v>
      </c>
      <c r="F31" s="15"/>
      <c r="G31" s="11">
        <f t="shared" si="2"/>
        <v>1323.7280000000003</v>
      </c>
      <c r="H31" s="11">
        <v>23.829</v>
      </c>
      <c r="I31" s="11">
        <f t="shared" si="1"/>
        <v>1347.5570000000002</v>
      </c>
      <c r="J31" s="12">
        <v>4.493897622405271</v>
      </c>
      <c r="K31" s="13">
        <v>1.8166</v>
      </c>
    </row>
    <row r="32" spans="1:11" ht="11.25">
      <c r="A32" s="14">
        <v>2005</v>
      </c>
      <c r="B32" s="15">
        <v>44.87</v>
      </c>
      <c r="C32" s="11">
        <v>1347.227</v>
      </c>
      <c r="D32" s="10">
        <v>39.148</v>
      </c>
      <c r="E32" s="11">
        <f t="shared" si="0"/>
        <v>1431.245</v>
      </c>
      <c r="F32" s="15"/>
      <c r="G32" s="11">
        <f t="shared" si="2"/>
        <v>1350.996</v>
      </c>
      <c r="H32" s="11">
        <v>21.6</v>
      </c>
      <c r="I32" s="11">
        <f t="shared" si="1"/>
        <v>1372.596</v>
      </c>
      <c r="J32" s="12">
        <v>4.536842618922066</v>
      </c>
      <c r="K32" s="13">
        <v>1.5484</v>
      </c>
    </row>
    <row r="33" spans="1:11" ht="11.25">
      <c r="A33" s="14">
        <v>2006</v>
      </c>
      <c r="B33" s="15">
        <v>58.649</v>
      </c>
      <c r="C33" s="11">
        <v>1443.619</v>
      </c>
      <c r="D33" s="10">
        <v>37.578</v>
      </c>
      <c r="E33" s="11">
        <f t="shared" si="0"/>
        <v>1539.846</v>
      </c>
      <c r="F33" s="15"/>
      <c r="G33" s="11">
        <f t="shared" si="2"/>
        <v>1407.541</v>
      </c>
      <c r="H33" s="11">
        <v>23.76</v>
      </c>
      <c r="I33" s="11">
        <f t="shared" si="1"/>
        <v>1431.301</v>
      </c>
      <c r="J33" s="12">
        <v>4.722558767144528</v>
      </c>
      <c r="K33" s="13">
        <v>1.2364</v>
      </c>
    </row>
    <row r="34" spans="1:11" ht="11.25">
      <c r="A34" s="14">
        <v>2007</v>
      </c>
      <c r="B34" s="15">
        <v>108.545</v>
      </c>
      <c r="C34" s="11">
        <v>1532.89</v>
      </c>
      <c r="D34" s="10">
        <v>35.259</v>
      </c>
      <c r="E34" s="11">
        <f t="shared" si="0"/>
        <v>1676.6940000000002</v>
      </c>
      <c r="F34" s="15"/>
      <c r="G34" s="11">
        <f t="shared" si="2"/>
        <v>1431.9950000000001</v>
      </c>
      <c r="H34" s="11">
        <v>89.568</v>
      </c>
      <c r="I34" s="11">
        <f t="shared" si="1"/>
        <v>1521.563</v>
      </c>
      <c r="J34" s="12">
        <v>4.734259136000339</v>
      </c>
      <c r="K34" s="13">
        <v>1.3682</v>
      </c>
    </row>
    <row r="35" spans="1:11" ht="11.25">
      <c r="A35" s="14">
        <v>2008</v>
      </c>
      <c r="B35" s="15">
        <v>155.131</v>
      </c>
      <c r="C35" s="11">
        <v>1644.078</v>
      </c>
      <c r="D35" s="10">
        <v>31.613</v>
      </c>
      <c r="E35" s="11">
        <f t="shared" si="0"/>
        <v>1830.8220000000001</v>
      </c>
      <c r="F35" s="15"/>
      <c r="G35" s="11">
        <f t="shared" si="2"/>
        <v>1512.940074275508</v>
      </c>
      <c r="H35" s="11">
        <v>198.91992572449203</v>
      </c>
      <c r="I35" s="11">
        <f t="shared" si="1"/>
        <v>1711.8600000000001</v>
      </c>
      <c r="J35" s="12">
        <f>+G35/304.483</f>
        <v>4.968881922062999</v>
      </c>
      <c r="K35" s="13">
        <v>1.4631</v>
      </c>
    </row>
    <row r="36" spans="1:11" ht="11.25">
      <c r="A36" s="14">
        <v>2009</v>
      </c>
      <c r="B36" s="15">
        <v>118.962</v>
      </c>
      <c r="C36" s="11">
        <v>1573.481</v>
      </c>
      <c r="D36" s="10">
        <v>33.225</v>
      </c>
      <c r="E36" s="11">
        <f t="shared" si="0"/>
        <v>1725.668</v>
      </c>
      <c r="F36" s="15"/>
      <c r="G36" s="11">
        <f t="shared" si="2"/>
        <v>1528.3419051741898</v>
      </c>
      <c r="H36" s="11">
        <v>64.30409482581001</v>
      </c>
      <c r="I36" s="11">
        <f t="shared" si="1"/>
        <v>1592.646</v>
      </c>
      <c r="J36" s="12">
        <f>+G36/307.439</f>
        <v>4.971203735291195</v>
      </c>
      <c r="K36" s="13">
        <v>1.2427</v>
      </c>
    </row>
    <row r="37" spans="1:11" ht="11.25">
      <c r="A37" s="14">
        <v>2010</v>
      </c>
      <c r="B37" s="15">
        <v>133.022</v>
      </c>
      <c r="C37" s="11">
        <v>1563.972</v>
      </c>
      <c r="D37" s="10">
        <v>19.7811913572</v>
      </c>
      <c r="E37" s="11">
        <f t="shared" si="0"/>
        <v>1716.7751913572</v>
      </c>
      <c r="F37" s="15"/>
      <c r="G37" s="11">
        <f t="shared" si="2"/>
        <v>1509.891784896516</v>
      </c>
      <c r="H37" s="11">
        <v>125.18840646068399</v>
      </c>
      <c r="I37" s="11">
        <f t="shared" si="1"/>
        <v>1635.0801913572</v>
      </c>
      <c r="J37" s="12">
        <f>+G37/309.348193</f>
        <v>4.880881217549301</v>
      </c>
      <c r="K37" s="13">
        <v>1.728</v>
      </c>
    </row>
    <row r="38" spans="1:11" ht="11.25">
      <c r="A38" s="14">
        <v>2011</v>
      </c>
      <c r="B38" s="15">
        <v>81.695</v>
      </c>
      <c r="C38" s="11">
        <v>1809.754</v>
      </c>
      <c r="D38" s="10">
        <v>24.2292367044</v>
      </c>
      <c r="E38" s="11">
        <f t="shared" si="0"/>
        <v>1915.6782367043998</v>
      </c>
      <c r="F38" s="15"/>
      <c r="G38" s="11">
        <f t="shared" si="2"/>
        <v>1668.4559094641138</v>
      </c>
      <c r="H38" s="11">
        <v>140.36632724028598</v>
      </c>
      <c r="I38" s="11">
        <f t="shared" si="1"/>
        <v>1808.8222367043998</v>
      </c>
      <c r="J38" s="12">
        <f>+G38/311.663358</f>
        <v>5.353391300699885</v>
      </c>
      <c r="K38" s="13">
        <v>1.9618</v>
      </c>
    </row>
    <row r="39" spans="1:11" ht="11.25">
      <c r="A39" s="14">
        <v>2012</v>
      </c>
      <c r="B39" s="15">
        <v>106.856</v>
      </c>
      <c r="C39" s="11">
        <v>1859.554</v>
      </c>
      <c r="D39" s="10">
        <v>33.9209754786</v>
      </c>
      <c r="E39" s="11">
        <f t="shared" si="0"/>
        <v>2000.3309754786</v>
      </c>
      <c r="F39" s="15"/>
      <c r="G39" s="11">
        <f t="shared" si="2"/>
        <v>1739.872648415232</v>
      </c>
      <c r="H39" s="11">
        <v>107.43132706336802</v>
      </c>
      <c r="I39" s="11">
        <f t="shared" si="1"/>
        <v>1847.3039754786</v>
      </c>
      <c r="J39" s="12">
        <f>+G39/313.998379</f>
        <v>5.541024300686699</v>
      </c>
      <c r="K39" s="13">
        <v>1.6029</v>
      </c>
    </row>
    <row r="40" spans="1:11" ht="11.25">
      <c r="A40" s="14">
        <v>2013</v>
      </c>
      <c r="B40" s="15">
        <v>153.027</v>
      </c>
      <c r="C40" s="11">
        <v>1862.516</v>
      </c>
      <c r="D40" s="10">
        <v>22.8875037552</v>
      </c>
      <c r="E40" s="11">
        <f t="shared" si="0"/>
        <v>2038.4305037552</v>
      </c>
      <c r="F40" s="15"/>
      <c r="G40" s="11">
        <f t="shared" si="2"/>
        <v>1683.3529640844022</v>
      </c>
      <c r="H40" s="11">
        <v>202.050539670798</v>
      </c>
      <c r="I40" s="11">
        <f t="shared" si="1"/>
        <v>1885.4035037552</v>
      </c>
      <c r="J40" s="12">
        <f>+G40/316.204908</f>
        <v>5.323614281421597</v>
      </c>
      <c r="K40" s="13">
        <v>1.556</v>
      </c>
    </row>
    <row r="41" spans="1:11" ht="11.25">
      <c r="A41" s="14">
        <v>2014</v>
      </c>
      <c r="B41" s="15">
        <v>153.027</v>
      </c>
      <c r="C41" s="11">
        <v>1856</v>
      </c>
      <c r="D41" s="10">
        <v>42.0734471724</v>
      </c>
      <c r="E41" s="11">
        <f t="shared" si="0"/>
        <v>2051.1004471724</v>
      </c>
      <c r="F41" s="15"/>
      <c r="G41" s="11">
        <f t="shared" si="2"/>
        <v>1787.7845531348619</v>
      </c>
      <c r="H41" s="11">
        <v>158.587894037538</v>
      </c>
      <c r="I41" s="11">
        <f t="shared" si="1"/>
        <v>1946.3724471724</v>
      </c>
      <c r="J41" s="12">
        <f>+G41/318.563456</f>
        <v>5.6120202096717025</v>
      </c>
      <c r="K41" s="13">
        <v>2.1643</v>
      </c>
    </row>
    <row r="42" spans="1:11" ht="11.25">
      <c r="A42" s="14">
        <v>2015</v>
      </c>
      <c r="B42" s="15">
        <v>104.728</v>
      </c>
      <c r="C42" s="11">
        <v>1849.318</v>
      </c>
      <c r="D42" s="10">
        <v>75.4375351338</v>
      </c>
      <c r="E42" s="11">
        <f t="shared" si="0"/>
        <v>2029.4835351338002</v>
      </c>
      <c r="F42" s="15"/>
      <c r="G42" s="11">
        <f t="shared" si="2"/>
        <v>1823.2915628456003</v>
      </c>
      <c r="H42" s="11">
        <v>51.1099722882</v>
      </c>
      <c r="I42" s="11">
        <f t="shared" si="1"/>
        <v>1874.4015351338003</v>
      </c>
      <c r="J42" s="12">
        <f>+G42/320.896618</f>
        <v>5.681865936167642</v>
      </c>
      <c r="K42" s="13">
        <v>2.0886</v>
      </c>
    </row>
    <row r="43" spans="1:11" ht="11.25">
      <c r="A43" s="16">
        <v>2016</v>
      </c>
      <c r="B43" s="17">
        <v>155.082</v>
      </c>
      <c r="C43" s="18">
        <v>1889.21</v>
      </c>
      <c r="D43" s="19">
        <v>97.64248791780001</v>
      </c>
      <c r="E43" s="18">
        <f>SUM(B43:D43)</f>
        <v>2141.9344879177997</v>
      </c>
      <c r="F43" s="17"/>
      <c r="G43" s="18">
        <f>+I43-H43</f>
        <v>1920.6745253057995</v>
      </c>
      <c r="H43" s="20">
        <v>55.216962612</v>
      </c>
      <c r="I43" s="18">
        <f>+E43-166.043</f>
        <v>1975.8914879177996</v>
      </c>
      <c r="J43" s="21">
        <f>+G43/323.345274</f>
        <v>5.940011126637959</v>
      </c>
      <c r="K43" s="24">
        <v>2.0815</v>
      </c>
    </row>
    <row r="44" spans="1:7" ht="12.75" customHeight="1">
      <c r="A44" s="22" t="s">
        <v>18</v>
      </c>
      <c r="G44" s="11"/>
    </row>
    <row r="45" spans="1:7" ht="12.75" customHeight="1">
      <c r="A45" s="22" t="s">
        <v>20</v>
      </c>
      <c r="G45" s="11"/>
    </row>
    <row r="46" spans="1:12" ht="12.75" customHeight="1">
      <c r="A46" t="s">
        <v>21</v>
      </c>
      <c r="J46" s="23" t="s">
        <v>22</v>
      </c>
      <c r="K46" s="23"/>
      <c r="L46" s="23"/>
    </row>
    <row r="47" ht="9.75" customHeight="1"/>
  </sheetData>
  <sheetProtection/>
  <mergeCells count="3">
    <mergeCell ref="B2:E2"/>
    <mergeCell ref="G2:J2"/>
    <mergeCell ref="B5:I5"/>
  </mergeCells>
  <printOptions/>
  <pageMargins left="0.7" right="0.7" top="0.75" bottom="0.75" header="0.3" footer="0.3"/>
  <pageSetup firstPageNumber="76" useFirstPageNumber="1" fitToHeight="1" fitToWidth="1" horizontalDpi="600" verticalDpi="600" orientation="portrait" scale="87" r:id="rId1"/>
  <headerFooter alignWithMargins="0">
    <oddFooter>&amp;C&amp;P
Oil Crops Yearbook/OCS-2017
March 2017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Butter (actual weight): Supply, disappearance, and price, U.S., 1980-2016</dc:title>
  <dc:subject>Agricultural Economics</dc:subject>
  <dc:creator>Mark Ash</dc:creator>
  <cp:keywords>Butter (actual weight), Supply, disappearance, and price</cp:keywords>
  <dc:description/>
  <cp:lastModifiedBy>WIN31TONT40</cp:lastModifiedBy>
  <dcterms:created xsi:type="dcterms:W3CDTF">2015-03-23T15:35:42Z</dcterms:created>
  <dcterms:modified xsi:type="dcterms:W3CDTF">2017-03-16T15:26:23Z</dcterms:modified>
  <cp:category/>
  <cp:version/>
  <cp:contentType/>
  <cp:contentStatus/>
</cp:coreProperties>
</file>