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GU NSPS\Demand-Side EE Team\Final Summer 2015\Files for Docket\"/>
    </mc:Choice>
  </mc:AlternateContent>
  <bookViews>
    <workbookView xWindow="0" yWindow="0" windowWidth="19200" windowHeight="10995" tabRatio="754" activeTab="2"/>
  </bookViews>
  <sheets>
    <sheet name="Summary_Table" sheetId="119" r:id="rId1"/>
    <sheet name="Summary_Database" sheetId="5" r:id="rId2"/>
    <sheet name="Study_List" sheetId="121" r:id="rId3"/>
  </sheets>
  <definedNames>
    <definedName name="_xlnm._FilterDatabase" localSheetId="2" hidden="1">Study_List!$B$4:$K$60</definedName>
    <definedName name="_xlnm._FilterDatabase" localSheetId="1" hidden="1">Summary_Database!$B$4:$S$288</definedName>
    <definedName name="_Order1" hidden="1">255</definedName>
    <definedName name="_Order2" hidden="1">255</definedName>
    <definedName name="_xlnm.Print_Area" localSheetId="2">Study_List!$B$2:$I$60</definedName>
    <definedName name="_xlnm.Print_Area" localSheetId="0">Summary_Table!$A$1:$H$27</definedName>
  </definedNames>
  <calcPr calcId="152511"/>
</workbook>
</file>

<file path=xl/calcChain.xml><?xml version="1.0" encoding="utf-8"?>
<calcChain xmlns="http://schemas.openxmlformats.org/spreadsheetml/2006/main">
  <c r="G8" i="119" l="1"/>
  <c r="G7" i="119"/>
  <c r="G9" i="119"/>
  <c r="G10" i="119"/>
  <c r="S102" i="5" l="1"/>
  <c r="G25" i="119" l="1"/>
  <c r="G24" i="119"/>
  <c r="G23" i="119"/>
  <c r="S257" i="5" l="1"/>
  <c r="S74" i="5" l="1"/>
  <c r="S108" i="5" l="1"/>
  <c r="S278" i="5" l="1"/>
  <c r="S60" i="5" l="1"/>
  <c r="S258" i="5" l="1"/>
  <c r="S70" i="5"/>
  <c r="S103" i="5"/>
  <c r="S274" i="5" l="1"/>
  <c r="S61" i="5"/>
  <c r="S259" i="5" l="1"/>
  <c r="S71" i="5"/>
  <c r="S104" i="5"/>
  <c r="S275" i="5" l="1"/>
  <c r="S62" i="5"/>
  <c r="S260" i="5" l="1"/>
  <c r="S72" i="5"/>
  <c r="S105" i="5"/>
  <c r="S276" i="5" l="1"/>
  <c r="S63" i="5"/>
  <c r="S261" i="5" l="1"/>
  <c r="S73" i="5"/>
  <c r="S106" i="5"/>
  <c r="S277" i="5"/>
  <c r="S64" i="5"/>
  <c r="S107" i="5"/>
  <c r="S91" i="5" l="1"/>
  <c r="S90" i="5"/>
  <c r="S246" i="5" l="1"/>
  <c r="S253" i="5" l="1"/>
  <c r="S8" i="5"/>
  <c r="S283" i="5"/>
  <c r="S238" i="5"/>
  <c r="S207" i="5"/>
  <c r="S285" i="5"/>
  <c r="S282" i="5"/>
  <c r="S118" i="5"/>
  <c r="S212" i="5"/>
  <c r="S232" i="5"/>
  <c r="S141" i="5"/>
  <c r="S117" i="5"/>
  <c r="S234" i="5"/>
  <c r="S115" i="5"/>
  <c r="S208" i="5"/>
  <c r="S27" i="5"/>
  <c r="S9" i="5"/>
  <c r="S284" i="5"/>
  <c r="S273" i="5"/>
  <c r="S215" i="5"/>
  <c r="S206" i="5"/>
  <c r="S28" i="5"/>
  <c r="S239" i="5"/>
  <c r="S280" i="5"/>
  <c r="S217" i="5"/>
  <c r="S262" i="5"/>
  <c r="S271" i="5"/>
  <c r="S267" i="5"/>
  <c r="S264" i="5"/>
  <c r="S224" i="5"/>
  <c r="S230" i="5"/>
  <c r="S288" i="5"/>
  <c r="S205" i="5"/>
  <c r="S268" i="5"/>
  <c r="S223" i="5"/>
  <c r="S265" i="5"/>
  <c r="S228" i="5"/>
  <c r="S249" i="5"/>
  <c r="S226" i="5"/>
  <c r="S222" i="5"/>
  <c r="S29" i="5"/>
  <c r="S139" i="5"/>
  <c r="S140" i="5"/>
  <c r="S286" i="5"/>
  <c r="S136" i="5"/>
  <c r="S236" i="5"/>
  <c r="S281" i="5"/>
  <c r="S178" i="5"/>
  <c r="S231" i="5"/>
  <c r="S287" i="5"/>
  <c r="S159" i="5"/>
  <c r="S214" i="5"/>
  <c r="S25" i="5"/>
  <c r="S210" i="5"/>
  <c r="S218" i="5"/>
  <c r="S137" i="5"/>
  <c r="S247" i="5"/>
  <c r="S216" i="5"/>
  <c r="S255" i="5"/>
  <c r="S229" i="5"/>
  <c r="S256" i="5"/>
  <c r="S114" i="5"/>
  <c r="S7" i="5"/>
  <c r="S254" i="5"/>
  <c r="S263" i="5"/>
  <c r="S116" i="5"/>
  <c r="S209" i="5"/>
  <c r="S227" i="5"/>
  <c r="S204" i="5"/>
  <c r="S220" i="5"/>
  <c r="S138" i="5"/>
  <c r="S272" i="5"/>
  <c r="S266" i="5"/>
  <c r="S143" i="5"/>
  <c r="S241" i="5"/>
  <c r="S26" i="5"/>
  <c r="S252" i="5"/>
  <c r="S219" i="5"/>
  <c r="S225" i="5"/>
  <c r="S270" i="5"/>
  <c r="S134" i="5"/>
  <c r="S233" i="5"/>
  <c r="S142" i="5"/>
  <c r="S213" i="5"/>
  <c r="S269" i="5"/>
  <c r="S211" i="5"/>
  <c r="S237" i="5"/>
  <c r="S221" i="5"/>
  <c r="S279" i="5"/>
  <c r="S235" i="5"/>
  <c r="S251" i="5"/>
  <c r="S135" i="5"/>
  <c r="S250" i="5"/>
  <c r="S248" i="5"/>
  <c r="S83" i="5" l="1"/>
  <c r="S153" i="5"/>
  <c r="S12" i="5"/>
  <c r="S240" i="5"/>
  <c r="S54" i="5"/>
  <c r="S55" i="5"/>
  <c r="S32" i="5"/>
  <c r="S79" i="5"/>
  <c r="S88" i="5"/>
  <c r="S188" i="5"/>
  <c r="S53" i="5"/>
  <c r="S180" i="5"/>
  <c r="S124" i="5"/>
  <c r="S85" i="5"/>
  <c r="S177" i="5"/>
  <c r="S10" i="5"/>
  <c r="S121" i="5"/>
  <c r="S18" i="5"/>
  <c r="S185" i="5"/>
  <c r="S65" i="5"/>
  <c r="S122" i="5"/>
  <c r="S111" i="5"/>
  <c r="S84" i="5"/>
  <c r="S39" i="5"/>
  <c r="S110" i="5"/>
  <c r="S167" i="5"/>
  <c r="S165" i="5"/>
  <c r="S47" i="5"/>
  <c r="S16" i="5"/>
  <c r="S48" i="5"/>
  <c r="S76" i="5"/>
  <c r="S166" i="5"/>
  <c r="S17" i="5"/>
  <c r="S93" i="5"/>
  <c r="S24" i="5"/>
  <c r="S149" i="5"/>
  <c r="S125" i="5"/>
  <c r="S195" i="5"/>
  <c r="S19" i="5"/>
  <c r="S242" i="5"/>
  <c r="S87" i="5"/>
  <c r="S144" i="5"/>
  <c r="S244" i="5"/>
  <c r="S132" i="5"/>
  <c r="S36" i="5"/>
  <c r="S160" i="5"/>
  <c r="S40" i="5"/>
  <c r="S174" i="5"/>
  <c r="S194" i="5"/>
  <c r="S109" i="5"/>
  <c r="S131" i="5"/>
  <c r="S146" i="5"/>
  <c r="S120" i="5"/>
  <c r="S67" i="5"/>
  <c r="S173" i="5"/>
  <c r="S196" i="5"/>
  <c r="S31" i="5"/>
  <c r="S152" i="5"/>
  <c r="S170" i="5"/>
  <c r="S182" i="5"/>
  <c r="S192" i="5"/>
  <c r="S158" i="5"/>
  <c r="S161" i="5"/>
  <c r="S14" i="5"/>
  <c r="S95" i="5"/>
  <c r="S119" i="5"/>
  <c r="S42" i="5"/>
  <c r="S164" i="5"/>
  <c r="S96" i="5"/>
  <c r="S162" i="5"/>
  <c r="S52" i="5"/>
  <c r="S49" i="5"/>
  <c r="S190" i="5"/>
  <c r="S98" i="5"/>
  <c r="S66" i="5"/>
  <c r="S189" i="5"/>
  <c r="S147" i="5"/>
  <c r="S80" i="5"/>
  <c r="S184" i="5"/>
  <c r="S169" i="5"/>
  <c r="S128" i="5"/>
  <c r="S38" i="5"/>
  <c r="S51" i="5"/>
  <c r="S21" i="5"/>
  <c r="S33" i="5"/>
  <c r="S30" i="5"/>
  <c r="S181" i="5"/>
  <c r="S168" i="5"/>
  <c r="S100" i="5"/>
  <c r="S78" i="5"/>
  <c r="S179" i="5"/>
  <c r="S81" i="5"/>
  <c r="S68" i="5"/>
  <c r="S145" i="5"/>
  <c r="S151" i="5"/>
  <c r="S22" i="5"/>
  <c r="S154" i="5"/>
  <c r="S186" i="5"/>
  <c r="S77" i="5"/>
  <c r="S99" i="5"/>
  <c r="S92" i="5"/>
  <c r="S101" i="5"/>
  <c r="S171" i="5"/>
  <c r="S113" i="5"/>
  <c r="S75" i="5"/>
  <c r="S150" i="5"/>
  <c r="S34" i="5"/>
  <c r="S148" i="5"/>
  <c r="S155" i="5"/>
  <c r="S11" i="5"/>
  <c r="S46" i="5"/>
  <c r="S187" i="5"/>
  <c r="S97" i="5"/>
  <c r="S197" i="5"/>
  <c r="S23" i="5"/>
  <c r="S133" i="5"/>
  <c r="S245" i="5"/>
  <c r="S43" i="5"/>
  <c r="S57" i="5"/>
  <c r="S59" i="5"/>
  <c r="S44" i="5"/>
  <c r="S156" i="5"/>
  <c r="S15" i="5"/>
  <c r="S58" i="5"/>
  <c r="S191" i="5"/>
  <c r="S163" i="5"/>
  <c r="S94" i="5"/>
  <c r="S89" i="5"/>
  <c r="S41" i="5"/>
  <c r="S37" i="5"/>
  <c r="S20" i="5"/>
  <c r="S86" i="5"/>
  <c r="S198" i="5"/>
  <c r="S157" i="5"/>
  <c r="S126" i="5"/>
  <c r="S35" i="5"/>
  <c r="S243" i="5"/>
  <c r="S50" i="5"/>
  <c r="S130" i="5"/>
  <c r="S193" i="5"/>
  <c r="S56" i="5"/>
  <c r="S176" i="5"/>
  <c r="S13" i="5"/>
  <c r="S69" i="5"/>
  <c r="S183" i="5"/>
  <c r="S45" i="5"/>
  <c r="S129" i="5"/>
  <c r="S175" i="5"/>
  <c r="S82" i="5"/>
  <c r="S172" i="5"/>
  <c r="S123" i="5"/>
  <c r="S127" i="5"/>
  <c r="S112" i="5"/>
  <c r="S200" i="5" l="1"/>
  <c r="S199" i="5"/>
  <c r="S201" i="5"/>
  <c r="S202" i="5"/>
  <c r="S203" i="5"/>
  <c r="S6" i="5" l="1"/>
  <c r="M295" i="5" l="1" a="1"/>
  <c r="M295" i="5" s="1"/>
  <c r="S5" i="5"/>
  <c r="J312" i="5"/>
  <c r="L314" i="5"/>
  <c r="R312" i="5"/>
  <c r="Q298" i="5" a="1"/>
  <c r="Q298" i="5" s="1"/>
  <c r="R309" i="5" a="1"/>
  <c r="R309" i="5" s="1"/>
  <c r="J307" i="5" a="1"/>
  <c r="J307" i="5" s="1"/>
  <c r="Q291" i="5"/>
  <c r="M313" i="5"/>
  <c r="J291" i="5"/>
  <c r="L297" i="5" a="1"/>
  <c r="L297" i="5" s="1"/>
  <c r="M294" i="5"/>
  <c r="J296" i="5" a="1"/>
  <c r="J296" i="5" s="1"/>
  <c r="R296" i="5" a="1"/>
  <c r="R296" i="5" s="1"/>
  <c r="J290" i="5"/>
  <c r="J309" i="5" a="1"/>
  <c r="J309" i="5" s="1"/>
  <c r="L305" i="5" a="1"/>
  <c r="L305" i="5" s="1"/>
  <c r="M308" i="5" a="1"/>
  <c r="M308" i="5" s="1"/>
  <c r="L293" i="5"/>
  <c r="L296" i="5" a="1"/>
  <c r="L296" i="5" s="1"/>
  <c r="L307" i="5" a="1"/>
  <c r="L307" i="5" s="1"/>
  <c r="K300" i="5" a="1"/>
  <c r="K300" i="5" s="1"/>
  <c r="R294" i="5"/>
  <c r="M306" i="5" a="1"/>
  <c r="M306" i="5" s="1"/>
  <c r="Q308" i="5" a="1"/>
  <c r="Q308" i="5" s="1"/>
  <c r="J298" i="5" a="1"/>
  <c r="J298" i="5" s="1"/>
  <c r="Q307" i="5" a="1"/>
  <c r="Q307" i="5" s="1"/>
  <c r="Q297" i="5" a="1"/>
  <c r="Q297" i="5" s="1"/>
  <c r="J292" i="5"/>
  <c r="J301" i="5" a="1"/>
  <c r="J301" i="5" s="1"/>
  <c r="M304" i="5" a="1"/>
  <c r="M304" i="5" s="1"/>
  <c r="M314" i="5"/>
  <c r="K301" i="5" a="1"/>
  <c r="K301" i="5" s="1"/>
  <c r="Q305" i="5" a="1"/>
  <c r="Q305" i="5" s="1"/>
  <c r="J303" i="5" a="1"/>
  <c r="J303" i="5" s="1"/>
  <c r="J308" i="5" a="1"/>
  <c r="J308" i="5" s="1"/>
  <c r="M310" i="5"/>
  <c r="K291" i="5"/>
  <c r="D15" i="119" s="1"/>
  <c r="D7" i="119" s="1"/>
  <c r="L304" i="5" a="1"/>
  <c r="L304" i="5" s="1"/>
  <c r="O294" i="5"/>
  <c r="K310" i="5"/>
  <c r="J311" i="5"/>
  <c r="L310" i="5"/>
  <c r="R314" i="5"/>
  <c r="R298" i="5" a="1"/>
  <c r="R298" i="5" s="1"/>
  <c r="M303" i="5" a="1"/>
  <c r="M303" i="5" s="1"/>
  <c r="J297" i="5" a="1"/>
  <c r="J297" i="5" s="1"/>
  <c r="R297" i="5" a="1"/>
  <c r="R297" i="5" s="1"/>
  <c r="L294" i="5"/>
  <c r="L308" i="5" a="1"/>
  <c r="L308" i="5" s="1"/>
  <c r="M301" i="5" a="1"/>
  <c r="M301" i="5" s="1"/>
  <c r="L302" i="5" a="1"/>
  <c r="L302" i="5" s="1"/>
  <c r="N294" i="5"/>
  <c r="K298" i="5" a="1"/>
  <c r="K298" i="5" s="1"/>
  <c r="D24" i="119" s="1"/>
  <c r="C8" i="119" s="1"/>
  <c r="N293" i="5"/>
  <c r="J294" i="5"/>
  <c r="K292" i="5"/>
  <c r="R295" i="5" a="1"/>
  <c r="R295" i="5" s="1"/>
  <c r="L306" i="5" a="1"/>
  <c r="L306" i="5" s="1"/>
  <c r="O291" i="5"/>
  <c r="K314" i="5"/>
  <c r="K309" i="5" a="1"/>
  <c r="K309" i="5" s="1"/>
  <c r="L292" i="5"/>
  <c r="M305" i="5" a="1"/>
  <c r="M305" i="5" s="1"/>
  <c r="J304" i="5" a="1"/>
  <c r="J304" i="5" s="1"/>
  <c r="M300" i="5" a="1"/>
  <c r="M300" i="5" s="1"/>
  <c r="K297" i="5" a="1"/>
  <c r="K297" i="5" s="1"/>
  <c r="K304" i="5" a="1"/>
  <c r="K304" i="5" s="1"/>
  <c r="K308" i="5" a="1"/>
  <c r="K308" i="5" s="1"/>
  <c r="R300" i="5" a="1"/>
  <c r="R300" i="5" s="1"/>
  <c r="R301" i="5" a="1"/>
  <c r="R301" i="5" s="1"/>
  <c r="M309" i="5" a="1"/>
  <c r="M309" i="5" s="1"/>
  <c r="R299" i="5" a="1"/>
  <c r="R299" i="5" s="1"/>
  <c r="R306" i="5" a="1"/>
  <c r="R306" i="5" s="1"/>
  <c r="Q302" i="5" a="1"/>
  <c r="Q302" i="5" s="1"/>
  <c r="J313" i="5"/>
  <c r="R310" i="5"/>
  <c r="Q314" i="5"/>
  <c r="K299" i="5" a="1"/>
  <c r="K299" i="5" s="1"/>
  <c r="D25" i="119" s="1"/>
  <c r="C9" i="119" s="1"/>
  <c r="K306" i="5" a="1"/>
  <c r="K306" i="5" s="1"/>
  <c r="K311" i="5"/>
  <c r="K296" i="5" a="1"/>
  <c r="K296" i="5" s="1"/>
  <c r="D23" i="119" s="1"/>
  <c r="C7" i="119" s="1"/>
  <c r="K312" i="5"/>
  <c r="Q299" i="5" a="1"/>
  <c r="Q299" i="5" s="1"/>
  <c r="Q292" i="5"/>
  <c r="L301" i="5" a="1"/>
  <c r="L301" i="5" s="1"/>
  <c r="M312" i="5"/>
  <c r="Q295" i="5" a="1"/>
  <c r="Q295" i="5" s="1"/>
  <c r="N291" i="5"/>
  <c r="Q303" i="5" a="1"/>
  <c r="Q303" i="5" s="1"/>
  <c r="L291" i="5"/>
  <c r="K295" i="5" a="1"/>
  <c r="K295" i="5" s="1"/>
  <c r="K302" i="5" a="1"/>
  <c r="K302" i="5" s="1"/>
  <c r="K303" i="5" a="1"/>
  <c r="K303" i="5" s="1"/>
  <c r="Q290" i="5"/>
  <c r="P311" i="5"/>
  <c r="J310" i="5"/>
  <c r="R313" i="5"/>
  <c r="Q312" i="5"/>
  <c r="R302" i="5" a="1"/>
  <c r="R302" i="5" s="1"/>
  <c r="I2" i="5"/>
  <c r="R307" i="5" a="1"/>
  <c r="R307" i="5" s="1"/>
  <c r="J302" i="5" a="1"/>
  <c r="J302" i="5" s="1"/>
  <c r="O293" i="5"/>
  <c r="Q294" i="5"/>
  <c r="J299" i="5" a="1"/>
  <c r="J299" i="5" s="1"/>
  <c r="P314" i="5"/>
  <c r="J314" i="5"/>
  <c r="Q311" i="5"/>
  <c r="L303" i="5" a="1"/>
  <c r="L303" i="5" s="1"/>
  <c r="R304" i="5" a="1"/>
  <c r="R304" i="5" s="1"/>
  <c r="L290" i="5"/>
  <c r="K313" i="5"/>
  <c r="Q304" i="5" a="1"/>
  <c r="Q304" i="5" s="1"/>
  <c r="O292" i="5"/>
  <c r="J293" i="5"/>
  <c r="R308" i="5" a="1"/>
  <c r="R308" i="5" s="1"/>
  <c r="P313" i="5"/>
  <c r="L312" i="5"/>
  <c r="Q313" i="5"/>
  <c r="M299" i="5" a="1"/>
  <c r="M299" i="5" s="1"/>
  <c r="L300" i="5" a="1"/>
  <c r="L300" i="5" s="1"/>
  <c r="M296" i="5" a="1"/>
  <c r="M296" i="5" s="1"/>
  <c r="M302" i="5" a="1"/>
  <c r="M302" i="5" s="1"/>
  <c r="M311" i="5"/>
  <c r="R292" i="5"/>
  <c r="R293" i="5"/>
  <c r="R291" i="5"/>
  <c r="N292" i="5"/>
  <c r="J306" i="5" a="1"/>
  <c r="J306" i="5" s="1"/>
  <c r="L295" i="5" a="1"/>
  <c r="L295" i="5" s="1"/>
  <c r="P312" i="5"/>
  <c r="L313" i="5"/>
  <c r="R311" i="5"/>
  <c r="L309" i="5" a="1"/>
  <c r="L309" i="5" s="1"/>
  <c r="K305" i="5" a="1"/>
  <c r="K305" i="5" s="1"/>
  <c r="R303" i="5" a="1"/>
  <c r="R303" i="5" s="1"/>
  <c r="M290" i="5"/>
  <c r="L299" i="5" a="1"/>
  <c r="L299" i="5" s="1"/>
  <c r="J295" i="5" a="1"/>
  <c r="J295" i="5" s="1"/>
  <c r="M293" i="5"/>
  <c r="M291" i="5"/>
  <c r="J305" i="5" a="1"/>
  <c r="J305" i="5" s="1"/>
  <c r="K307" i="5" a="1"/>
  <c r="K307" i="5" s="1"/>
  <c r="M292" i="5"/>
  <c r="K294" i="5"/>
  <c r="D17" i="119" s="1"/>
  <c r="D9" i="119" s="1"/>
  <c r="Q306" i="5" a="1"/>
  <c r="Q306" i="5" s="1"/>
  <c r="R305" i="5" a="1"/>
  <c r="R305" i="5" s="1"/>
  <c r="K290" i="5"/>
  <c r="D18" i="119" s="1"/>
  <c r="D10" i="119" s="1"/>
  <c r="Q309" i="5" a="1"/>
  <c r="Q309" i="5" s="1"/>
  <c r="Q300" i="5" a="1"/>
  <c r="Q300" i="5" s="1"/>
  <c r="M298" i="5" a="1"/>
  <c r="M298" i="5" s="1"/>
  <c r="L311" i="5"/>
  <c r="Q310" i="5"/>
  <c r="R290" i="5"/>
  <c r="Q293" i="5"/>
  <c r="Q296" i="5" a="1"/>
  <c r="Q296" i="5" s="1"/>
  <c r="M307" i="5" a="1"/>
  <c r="M307" i="5" s="1"/>
  <c r="J300" i="5" a="1"/>
  <c r="J300" i="5" s="1"/>
  <c r="K293" i="5"/>
  <c r="D16" i="119" s="1"/>
  <c r="D8" i="119" s="1"/>
  <c r="M297" i="5" a="1"/>
  <c r="M297" i="5" s="1"/>
  <c r="L298" i="5" a="1"/>
  <c r="L298" i="5" s="1"/>
  <c r="Q301" i="5" a="1"/>
  <c r="Q301" i="5" s="1"/>
  <c r="N298" i="5" a="1"/>
  <c r="N298" i="5" s="1"/>
  <c r="O303" i="5" a="1"/>
  <c r="O303" i="5" s="1"/>
  <c r="P310" i="5"/>
  <c r="F16" i="119" l="1"/>
  <c r="F8" i="119" s="1"/>
  <c r="C26" i="119"/>
  <c r="C16" i="119"/>
  <c r="D26" i="119"/>
  <c r="C10" i="119" s="1"/>
  <c r="C23" i="119"/>
  <c r="F23" i="119"/>
  <c r="E7" i="119" s="1"/>
  <c r="C25" i="119"/>
  <c r="E16" i="119"/>
  <c r="F25" i="119"/>
  <c r="E9" i="119" s="1"/>
  <c r="F24" i="119"/>
  <c r="E8" i="119" s="1"/>
  <c r="E18" i="119"/>
  <c r="F26" i="119"/>
  <c r="E10" i="119" s="1"/>
  <c r="E17" i="119"/>
  <c r="E26" i="119"/>
  <c r="E15" i="119"/>
  <c r="E23" i="119"/>
  <c r="F17" i="119"/>
  <c r="F9" i="119" s="1"/>
  <c r="F18" i="119"/>
  <c r="F10" i="119" s="1"/>
  <c r="C24" i="119"/>
  <c r="C15" i="119"/>
  <c r="C17" i="119"/>
  <c r="E25" i="119"/>
  <c r="E24" i="119"/>
  <c r="F15" i="119"/>
  <c r="F7" i="119" s="1"/>
  <c r="C18" i="119"/>
  <c r="N308" i="5" a="1"/>
  <c r="N308" i="5" s="1"/>
  <c r="N299" i="5" a="1"/>
  <c r="N299" i="5" s="1"/>
  <c r="O304" i="5" a="1"/>
  <c r="O304" i="5" s="1"/>
  <c r="O309" i="5" a="1"/>
  <c r="O309" i="5" s="1"/>
  <c r="N295" i="5" a="1"/>
  <c r="N295" i="5" s="1"/>
  <c r="N297" i="5" a="1"/>
  <c r="N297" i="5" s="1"/>
  <c r="O301" i="5" a="1"/>
  <c r="O301" i="5" s="1"/>
  <c r="N305" i="5" a="1"/>
  <c r="N305" i="5" s="1"/>
  <c r="N296" i="5" a="1"/>
  <c r="N296" i="5" s="1"/>
  <c r="N300" i="5" a="1"/>
  <c r="N300" i="5" s="1"/>
  <c r="N301" i="5" a="1"/>
  <c r="N301" i="5" s="1"/>
  <c r="O305" i="5" a="1"/>
  <c r="O305" i="5" s="1"/>
  <c r="N304" i="5" a="1"/>
  <c r="N304" i="5" s="1"/>
  <c r="O302" i="5" a="1"/>
  <c r="O302" i="5" s="1"/>
  <c r="N290" i="5"/>
  <c r="N306" i="5" a="1"/>
  <c r="N306" i="5" s="1"/>
  <c r="P295" i="5" a="1"/>
  <c r="O308" i="5" a="1"/>
  <c r="O308" i="5" s="1"/>
  <c r="O296" i="5" a="1"/>
  <c r="O296" i="5" s="1"/>
  <c r="O299" i="5" a="1"/>
  <c r="O299" i="5" s="1"/>
  <c r="N307" i="5" a="1"/>
  <c r="N307" i="5" s="1"/>
  <c r="N309" i="5" a="1"/>
  <c r="N309" i="5" s="1"/>
  <c r="O297" i="5" a="1"/>
  <c r="O297" i="5" s="1"/>
  <c r="O290" i="5"/>
  <c r="O307" i="5" a="1"/>
  <c r="O307" i="5" s="1"/>
  <c r="O306" i="5" a="1"/>
  <c r="O306" i="5" s="1"/>
  <c r="O295" i="5" a="1"/>
  <c r="O295" i="5" s="1"/>
  <c r="O300" i="5" a="1"/>
  <c r="O300" i="5" s="1"/>
  <c r="N303" i="5" a="1"/>
  <c r="N303" i="5" s="1"/>
  <c r="O298" i="5" a="1"/>
  <c r="O298" i="5" s="1"/>
  <c r="N302" i="5" a="1"/>
  <c r="N302" i="5" s="1"/>
  <c r="P295" i="5" l="1"/>
  <c r="P299" i="5"/>
  <c r="P296" i="5"/>
  <c r="P298" i="5"/>
  <c r="P297" i="5"/>
</calcChain>
</file>

<file path=xl/sharedStrings.xml><?xml version="1.0" encoding="utf-8"?>
<sst xmlns="http://schemas.openxmlformats.org/spreadsheetml/2006/main" count="3055" uniqueCount="346">
  <si>
    <t>IND</t>
  </si>
  <si>
    <t>KY</t>
  </si>
  <si>
    <t>RES</t>
  </si>
  <si>
    <t>COM</t>
  </si>
  <si>
    <t>Sector</t>
  </si>
  <si>
    <t>Analysis years</t>
  </si>
  <si>
    <t xml:space="preserve">Analysis Period </t>
  </si>
  <si>
    <t>US</t>
  </si>
  <si>
    <t>McKinsey&amp;Company</t>
  </si>
  <si>
    <t>PA</t>
  </si>
  <si>
    <t>ACEEE</t>
  </si>
  <si>
    <t>n/a</t>
  </si>
  <si>
    <t>AR</t>
  </si>
  <si>
    <t>NWPCC</t>
  </si>
  <si>
    <t>KEMA</t>
  </si>
  <si>
    <t>VT</t>
  </si>
  <si>
    <t>VEIC</t>
  </si>
  <si>
    <t>GDS</t>
  </si>
  <si>
    <t>All</t>
  </si>
  <si>
    <t>C&amp;I</t>
  </si>
  <si>
    <t>Maximum</t>
  </si>
  <si>
    <t>Minimum</t>
  </si>
  <si>
    <t>Average</t>
  </si>
  <si>
    <t>2012 - 2031</t>
  </si>
  <si>
    <t>SWEEP</t>
  </si>
  <si>
    <t>2010-2020</t>
  </si>
  <si>
    <t>Southwest</t>
  </si>
  <si>
    <t>2014-2025</t>
  </si>
  <si>
    <t>Optimal Energy</t>
  </si>
  <si>
    <t>2012-2023</t>
  </si>
  <si>
    <t>Nexant/Cadmus</t>
  </si>
  <si>
    <t>Navigant</t>
  </si>
  <si>
    <t>2014-2034</t>
  </si>
  <si>
    <t>Pacific Northwest</t>
  </si>
  <si>
    <t>LBNL</t>
  </si>
  <si>
    <t>2011 - 2030</t>
  </si>
  <si>
    <t>2013-2018</t>
  </si>
  <si>
    <t>2012 - 2025</t>
  </si>
  <si>
    <t>Global Energy Partners</t>
  </si>
  <si>
    <t>2010-2018</t>
  </si>
  <si>
    <t>ConEd (NY)</t>
  </si>
  <si>
    <t>TVA</t>
  </si>
  <si>
    <t>2011-2035</t>
  </si>
  <si>
    <t>Georgia Tech</t>
  </si>
  <si>
    <t>2014-2023</t>
  </si>
  <si>
    <t>2013-2022</t>
  </si>
  <si>
    <t>2007-2027</t>
  </si>
  <si>
    <t>2009-2030</t>
  </si>
  <si>
    <t>2012-2018</t>
  </si>
  <si>
    <t>2014-2033</t>
  </si>
  <si>
    <t>Cadmus</t>
  </si>
  <si>
    <t>PacifiCorp</t>
  </si>
  <si>
    <t>2012-2026</t>
  </si>
  <si>
    <t>AEG</t>
  </si>
  <si>
    <t>Annual Average over 10 Years</t>
  </si>
  <si>
    <t>Annual Average over 15 Years</t>
  </si>
  <si>
    <t>Technical Potential</t>
  </si>
  <si>
    <t>Economic Potential</t>
  </si>
  <si>
    <t>Study Year</t>
  </si>
  <si>
    <t>Jurisdiction (state, utility, or region)</t>
  </si>
  <si>
    <t>Lead Author</t>
  </si>
  <si>
    <t>Review of Recent Electric Energy Efficiency Potential Studies</t>
  </si>
  <si>
    <t>Xcel (CO)</t>
  </si>
  <si>
    <t>Idaho Power</t>
  </si>
  <si>
    <t>Yes</t>
  </si>
  <si>
    <t>No</t>
  </si>
  <si>
    <t>Study of Potential for Energy Savings in Delaware</t>
  </si>
  <si>
    <t>Demand-Side Resource Potential Study Report</t>
  </si>
  <si>
    <t>Incorporating Energy Efficiency into Western Interconnection Transmission Planning</t>
  </si>
  <si>
    <t xml:space="preserve">Energy Efficiency Potential Study for Consolidated Edison Company of New York, Inc. </t>
  </si>
  <si>
    <t>Estimating the Energy-Efficiency Potential in the Eastern Interconnection</t>
  </si>
  <si>
    <t>AmerenUE Demand Side Management (DSM) Market Potential Study</t>
  </si>
  <si>
    <t>Louisiana's 2030 Energy Efficiency Roadmap: Saving Energy, Lowering Bills, and Creating Jobs</t>
  </si>
  <si>
    <t>2009 - 2030</t>
  </si>
  <si>
    <t>National Academy of Sciences*</t>
  </si>
  <si>
    <t>2012 - 2030</t>
  </si>
  <si>
    <t>2010 - 2029</t>
  </si>
  <si>
    <t>2013 - 2023</t>
  </si>
  <si>
    <t>2009 - 2018</t>
  </si>
  <si>
    <t>EnerNOC</t>
  </si>
  <si>
    <t>2013 - 2020</t>
  </si>
  <si>
    <t>2012 - 2024</t>
  </si>
  <si>
    <t>2013 - 2035</t>
  </si>
  <si>
    <t>EPRI</t>
  </si>
  <si>
    <t>MS</t>
  </si>
  <si>
    <t>NC</t>
  </si>
  <si>
    <t>NM</t>
  </si>
  <si>
    <t>AZ</t>
  </si>
  <si>
    <t>ID</t>
  </si>
  <si>
    <t>2014 - 2033</t>
  </si>
  <si>
    <t>Avista</t>
  </si>
  <si>
    <t>2011 - 2032</t>
  </si>
  <si>
    <t>2009 - 2025</t>
  </si>
  <si>
    <t>OH</t>
  </si>
  <si>
    <t>LA</t>
  </si>
  <si>
    <t>2011-2030</t>
  </si>
  <si>
    <t>Industrial</t>
  </si>
  <si>
    <t>Commercial</t>
  </si>
  <si>
    <t>Residential</t>
  </si>
  <si>
    <t>MO</t>
  </si>
  <si>
    <t>2009-2025</t>
  </si>
  <si>
    <t>Black &amp; Veatch</t>
  </si>
  <si>
    <t>Market Potential Study: Energy Savings and Demand Reduction for Ohio Edison, Toledo Edison and The Illuminating Company Appendix D</t>
  </si>
  <si>
    <t>24%</t>
  </si>
  <si>
    <t>Utility</t>
  </si>
  <si>
    <t>https://efs.iowa.gov/cs/groups/external/documents/docket/mdaw/mty5/~edisp/139264.pdf</t>
  </si>
  <si>
    <t>2013-2032</t>
  </si>
  <si>
    <t>WI</t>
  </si>
  <si>
    <t>Energy Center of Wisconsin</t>
  </si>
  <si>
    <t>NJ</t>
  </si>
  <si>
    <t>Forefront Economics Inc.</t>
  </si>
  <si>
    <t>DC</t>
  </si>
  <si>
    <t>MI</t>
  </si>
  <si>
    <t>Eastern Interconnection</t>
  </si>
  <si>
    <t>8%</t>
  </si>
  <si>
    <t>6%</t>
  </si>
  <si>
    <t>2%</t>
  </si>
  <si>
    <t>10%</t>
  </si>
  <si>
    <t>4%</t>
  </si>
  <si>
    <t>5%</t>
  </si>
  <si>
    <t>12%</t>
  </si>
  <si>
    <t>17%</t>
  </si>
  <si>
    <t>22%</t>
  </si>
  <si>
    <t>28%</t>
  </si>
  <si>
    <t>ICF</t>
  </si>
  <si>
    <t>IL</t>
  </si>
  <si>
    <t>DE</t>
  </si>
  <si>
    <t>State</t>
  </si>
  <si>
    <t>High</t>
  </si>
  <si>
    <t>Low</t>
  </si>
  <si>
    <t>High Achievable Potential</t>
  </si>
  <si>
    <t>2009 - 2020</t>
  </si>
  <si>
    <t>Agriculture</t>
  </si>
  <si>
    <t>Utility distribution</t>
  </si>
  <si>
    <t>GEP</t>
  </si>
  <si>
    <t>LADWP</t>
  </si>
  <si>
    <t>Street lights</t>
  </si>
  <si>
    <t>Mining</t>
  </si>
  <si>
    <t>Median</t>
  </si>
  <si>
    <t>2015 - 2040</t>
  </si>
  <si>
    <t>http://www.energywisepa.org/sites/energywisepa.org/files/ACEEE%20Report.PDF</t>
  </si>
  <si>
    <t>SC</t>
  </si>
  <si>
    <t>Low Achievable Potential</t>
  </si>
  <si>
    <t>2010-2030</t>
  </si>
  <si>
    <t>2011-2025</t>
  </si>
  <si>
    <t>2015-2034</t>
  </si>
  <si>
    <t>AmerenUE (MO)</t>
  </si>
  <si>
    <t>Geography (utility, state, regional, national)</t>
  </si>
  <si>
    <t>IPL (IN)</t>
  </si>
  <si>
    <t>IOUs (OH)</t>
  </si>
  <si>
    <t>PSE (WA)</t>
  </si>
  <si>
    <t>LG&amp;KU (KY)</t>
  </si>
  <si>
    <t>National</t>
  </si>
  <si>
    <t>IOUs (IA)</t>
  </si>
  <si>
    <t>Regional</t>
  </si>
  <si>
    <t>Georgia Power (GA)</t>
  </si>
  <si>
    <t>NSPI (NS)</t>
  </si>
  <si>
    <t>KCP&amp;L (KS)</t>
  </si>
  <si>
    <t>District</t>
  </si>
  <si>
    <t>Utility/Regional</t>
  </si>
  <si>
    <t>Entergy NO (LA)</t>
  </si>
  <si>
    <t>IOUs (CA)</t>
  </si>
  <si>
    <t>AEP OH (OH)</t>
  </si>
  <si>
    <t>Sector order</t>
  </si>
  <si>
    <t>NH</t>
  </si>
  <si>
    <t>2010 - 2025</t>
  </si>
  <si>
    <t>2016-2030</t>
  </si>
  <si>
    <t>Study #</t>
  </si>
  <si>
    <t>Annual Average for High Achievable Potential</t>
  </si>
  <si>
    <t>Annual Average for Low Achievable Potential</t>
  </si>
  <si>
    <t>NY</t>
  </si>
  <si>
    <t>Optimal</t>
  </si>
  <si>
    <t>IOUs (CT)</t>
  </si>
  <si>
    <t>Sample size</t>
  </si>
  <si>
    <t>Sample Size</t>
  </si>
  <si>
    <t>Table 2. Average of Annual Achievable Potential Estimates Across Studies</t>
  </si>
  <si>
    <t>Table 3. Median of Annual Achievable Potential Estimates Across Studies</t>
  </si>
  <si>
    <t>LADWP Territorial Potential Draft Report Volume 1</t>
  </si>
  <si>
    <t>Nexant</t>
  </si>
  <si>
    <t>High Estiamte Exists?</t>
  </si>
  <si>
    <t>2013-2024</t>
  </si>
  <si>
    <t>WECC</t>
  </si>
  <si>
    <t>2011 - 2021</t>
  </si>
  <si>
    <t>Study Title</t>
  </si>
  <si>
    <t>Shaping Ohio's Energy Future: Energy Efficiency Works</t>
  </si>
  <si>
    <t>Advancing Energy Efficiency in Arkansas: Opportunites for a Clean Energy Economy</t>
  </si>
  <si>
    <t>Real Prospects for Energy Efficiency in the United States</t>
  </si>
  <si>
    <t>2010 Sixth Northwest Conservation and Electric Power Plan</t>
  </si>
  <si>
    <t>Alternative 20-Year Electric Energy Efficiency Scenarios VEIC Analysis and Recommendations</t>
  </si>
  <si>
    <t>36 - 37</t>
  </si>
  <si>
    <t>32 - 33</t>
  </si>
  <si>
    <t>30 - 31</t>
  </si>
  <si>
    <t>Salt River Project 2012-2017 Energy Efficiency Plan, Final Report</t>
  </si>
  <si>
    <t>Average Annual Achievable Potential (% per year)</t>
  </si>
  <si>
    <t>Mean</t>
  </si>
  <si>
    <t>Table 1. Average and Median of Annual Achievable Potential Estimates Across Studies</t>
  </si>
  <si>
    <t>Full Reference</t>
  </si>
  <si>
    <t>List of Energy Efficiency Potential Studies</t>
  </si>
  <si>
    <t xml:space="preserve">Potential for Energy Efficiency, Demand Response, and Onsite Solar Energy in Pennsylvania </t>
  </si>
  <si>
    <t>A Guide to Growing an Energy-Efficient Economy in Mississippi</t>
  </si>
  <si>
    <t xml:space="preserve">Indianapolis Power &amp; Light Company Demand-Side Management Potential Forecast for 2018-2034 </t>
  </si>
  <si>
    <t>Idaho Power Energy Efficiency Potential Study</t>
  </si>
  <si>
    <t xml:space="preserve">Tennesee Valley Authority Energy Efficiency Potential Study, 2012 Update </t>
  </si>
  <si>
    <t>ComEd Energy Efficiency Potential Study Report 2013-2018</t>
  </si>
  <si>
    <t xml:space="preserve">Missouri Statewide DSM Market Potential Study Final Report </t>
  </si>
  <si>
    <t>Update to the Colorado DSM Market Potential Assessment (Revised)</t>
  </si>
  <si>
    <t xml:space="preserve">Nova Scotia 2015‐2040 Demand Side Management (DSM) Potential Study </t>
  </si>
  <si>
    <t>Ohio Market Potential Study for Demand Side Management Programs Final Report</t>
  </si>
  <si>
    <t>Additional Opportunities for Energy Efficiency in New Hampshire Final Report</t>
  </si>
  <si>
    <t>Electric and Natural Gas Energy Efficiency and Demand Response Potential for the District of Columbia Final Draft</t>
  </si>
  <si>
    <t>Achievable Demand Side Management Potential Study Final Report</t>
  </si>
  <si>
    <t>Unlocking Energy Efficiency in the U.S. Economy</t>
  </si>
  <si>
    <t>McKinsey &amp; Company. 2009. Unlocking Energy Efficiency in the U.S. Economy. Available at http://www.mckinsey.com/client_service/electric_power_and_natural_gas/latest_thinking/unlocking_energy_efficiency_in_the_us_economy.</t>
  </si>
  <si>
    <t>South Carolina's Energy Future: Minding its Efficiency Resources</t>
  </si>
  <si>
    <t>Missouri's Energy Efficiency Potential: Opportunities for Economic Growth and Energy Sustainability</t>
  </si>
  <si>
    <t>North Carolina's Energy Future: Electricity, Water and Transportation Efficiency</t>
  </si>
  <si>
    <t xml:space="preserve">Assessment of Long-Term System-Wide Potential for Demand-Side and Other Supplemental Resources, 2013-2012 </t>
  </si>
  <si>
    <t xml:space="preserve">Energy Efficiency and Customer-Sited Renewable Resource Potential in Wisconsin For the years 2012 and 2018 </t>
  </si>
  <si>
    <t>New Jersey Energy Efficiency Market Potential Assessment</t>
  </si>
  <si>
    <t>Demand-Side Management Market Potential Study, Volume 3: Energy Efficiency Analysis</t>
  </si>
  <si>
    <t>Kentucky Market Potential Study for Demand Side Management Programs Final Report</t>
  </si>
  <si>
    <t>Michigan Electric and Natural Gas Energy Efficiency Potential Study Final Report</t>
  </si>
  <si>
    <t>Tennesee Valley Authority Potential Study Final Report</t>
  </si>
  <si>
    <t>Electric Energy Efficiency Potential for Pennsylvania</t>
  </si>
  <si>
    <t>Connecticut Electric Residential, Commercial, and Industrial Energy-Efficiency Potential Study Final Report</t>
  </si>
  <si>
    <t>The $20 Billion Bonanza - Best Practice Electric Utility Energy Efficiency Programs and Their Benefits for the Southwest</t>
  </si>
  <si>
    <t xml:space="preserve">2013 California Energy Efficiency Potential and Goals Study </t>
  </si>
  <si>
    <t>Electric Energy Efficiency Potential for Vermont</t>
  </si>
  <si>
    <t>Comprehensive Assessment of Demand-Side Resource Potentials (2012-2031)</t>
  </si>
  <si>
    <t xml:space="preserve">Comprehensive Assessment of Demand-Side Resource Potentials (2014-2033) </t>
  </si>
  <si>
    <t>The Assessment of Energy and Capacity Savings Potential in Iowa</t>
  </si>
  <si>
    <t>Energy Efficiency Potential Study</t>
  </si>
  <si>
    <t xml:space="preserve">Energy Efficiency Market Potential Study and Action Plan </t>
  </si>
  <si>
    <t>2014 Technical Report U.S. Energy Efficiency Potential Through 2035</t>
  </si>
  <si>
    <t xml:space="preserve">Georgia Power Company Report on Achievable Energy Efficiency Potentials Assessment </t>
  </si>
  <si>
    <t>Energy Efficiency and Renewable Energy Potential Study of New York State. Volume 2: Energy Efficiency Methodology and Detailed Results</t>
  </si>
  <si>
    <t xml:space="preserve">Avista Electric Conservation Potential Assessment Study, Appendix C of Avista's 2013 Electric Integrated Resource Plan </t>
  </si>
  <si>
    <t xml:space="preserve">AEP Ohio, Volume 1: 2015 - 2019 ENERGY EFFICIENCY/ PEAK DEMAND REDUCTION (EE/PDR) ACTION PLAN </t>
  </si>
  <si>
    <t>ACEEE. 2009. Potential for Energy Efficiency, Demand Response, and Onsite Solar Energy in Pennsylvania. American Council for an Energy-Efficient Economy. Available at http://www.energywisepa.org/sites/energywisepa.org/files/ACEEE%20Report.PDF.</t>
  </si>
  <si>
    <t>ACEEE. 2009. Shaping Ohio's Energy Future: Energy Efficiency Works. American Council for an Energy-Efficient Economy. Available at http://aceee.org/sites/default/files/publications/researchreports/E092.pdf.</t>
  </si>
  <si>
    <t xml:space="preserve">http://www.aceee.org/sites/default/files/publications/researchreports/E099.pdf </t>
  </si>
  <si>
    <t xml:space="preserve">http://www.aceee.org/sites/default/files/publications/researchreports/E092.pdf </t>
  </si>
  <si>
    <t>ACEEE. 2009. South Carolina's Energy Future: Minding its Efficiency Resources. American Council for an Energy-Efficient Economy. Available at http://aceee.org/sites/default/files/publications/researchreports/E099.pdf.</t>
  </si>
  <si>
    <t xml:space="preserve">http://www.aceee.org/sites/default/files/publications/researchreports/E102.pdf </t>
  </si>
  <si>
    <t>ACEEE. 2010. North Carolina's Energy Future: Electricity, Water, and Transportation Efficiency. American Council for an Energy-Efficient Economy. Available at http://aceee.org/sites/default/files/publications/researchreports/E102.pdf.</t>
  </si>
  <si>
    <t xml:space="preserve">http://www.aceee.org/sites/default/files/publications/researchreports/e114.pdf </t>
  </si>
  <si>
    <t>ACEEE. 2011. Missouri's Energy Efficiency Potential: Opportunities for Economic Growth and Energy Sustainability. American Council for an Energy-Efficient Economy. Available at http://aceee.org/sites/default/files/publications/researchreports/e114.pdf.</t>
  </si>
  <si>
    <t xml:space="preserve">http://energy.ky.gov/Programs/Documents/KY%20Econ%20Potential%20Analysis%20-%20FINAL%20-%203-15-12.docx </t>
  </si>
  <si>
    <t xml:space="preserve">http://www.aceee.org/sites/default/files/publications/researchreports/e13b.pdf </t>
  </si>
  <si>
    <t>ACEEE. 2013. A Guide to Growing an Energy-Efficient Economy in Mississippi. American Council for an Energy-Efficient Economy. Available at http://aceee.org/sites/default/files/publications/researchreports/e13m.pdf.</t>
  </si>
  <si>
    <t xml:space="preserve">http://www.aceee.org/sites/default/files/publications/researchreports/e13m.pdf </t>
  </si>
  <si>
    <t>ACEEE. 2013. Louisiana's 2030 Energy Efficiency Roadmap: Saving Energy, Lowering Bills, and Creating Jobs. American Council for an Energy-Efficient Economy. Available at http://aceee.org/sites/default/files/publications/researchreports/e13b.pdf.</t>
  </si>
  <si>
    <t xml:space="preserve">http://www.in.gov/iurc/files/IPL_2014_IRP_Report.pdf </t>
  </si>
  <si>
    <t xml:space="preserve">IPL. 2014. Indianapolis Power &amp; Light Company Demand-Side Management Potential Forecast for 2018–2034. Indianapolis Power &amp; Light. Available at http://www.in.gov/iurc/files/IPL_2014_IRP_Report.pdf. </t>
  </si>
  <si>
    <t xml:space="preserve">http://www.wutc.wa.gov/rms2.nsf/177d98baa5918c7388256a550064a61e/29178284ec3773eb8825793c00625339!OpenDocument </t>
  </si>
  <si>
    <t>Cadmus. 2013. Comprehensive Assessment of Demand-Side Resource Potentials (2014–2033). The Cadmus Group, Inc. Available at https://pse.com/aboutpse/EnergySupply/Documents/IRP_2013_AppN.pdf.</t>
  </si>
  <si>
    <t xml:space="preserve">Cadmus. 2011. Comprehensive Assessment of Demand-Side Resource Potentials (2012–2031). The Cadmus Group, Inc. Available at http://www.wutc.wa.gov/rms2.nsf/177d98baa5918c7388256a550064a61e/29178284ec3773eb8825793c00625339!OpenDocument. </t>
  </si>
  <si>
    <t>Cadmus. 2010. Salt River Project 2012–2017 Energy Efficiency Plan Final Report. The Cadmus Group, Inc.</t>
  </si>
  <si>
    <t xml:space="preserve">https://pse.com/aboutpse/EnergySupply/Documents/IRP_2013_AppN.pdf </t>
  </si>
  <si>
    <t>Cadmus. 2012. Assessment of Energy and Capacity Savings Potential in Iowa. The Cadmus Group, Inc. Available at https://efs.iowa.gov/cs/groups/external/documents/docket/mdaw/mty5/~edisp/139264.pdf.</t>
  </si>
  <si>
    <t xml:space="preserve">http://www.psc.state.ky.us/PSCSCF/Post%20Case%20Referenced%20Correspondence/2011%20cases/2011-00375/20131206_LG%26E%20KU_Energy%20Efficiency%20Potential%20Study%20Volume%201.pdf </t>
  </si>
  <si>
    <t>Cadmus. 2013. Energy Efficiency Potential Study. The Cadmus Group, Inc. Available at http://www.psc.state.ky.us/PSCSCF/Post%20Case%20Referenced%20Correspondence/2011%20cases/2011-00375/20131206_LG%26E%20KU_Energy%20Efficiency%20Potential%20Study%20Volume%201.pdf.</t>
  </si>
  <si>
    <t xml:space="preserve">http://www.pacificorp.com/content/dam/pacificorp/doc/Energy_Sources/Demand_Side_Management/DSM_Potential_Study/PacifiCorp_DSMPotential_FINAL_Vol%20I.pdf </t>
  </si>
  <si>
    <t xml:space="preserve">http://www.ecw.org/sites/default/files/244-1.pdf </t>
  </si>
  <si>
    <t xml:space="preserve">Energy Center of Wisconsin. 2009. Energy Efficiency and Customer-sited Renewable Resource Potential in Wisconsin for the Years 2012 and 2018. Available at http://www.ecw.org/sites/default/files/244-1.pdf. </t>
  </si>
  <si>
    <t xml:space="preserve">http://www.avistautilities.com/inside/resources/irp/electric/Documents/2013_Avista_Electric_IRP_Appendices_%20Final.pdf </t>
  </si>
  <si>
    <t>Avista. 2013. 2013 Electric Integrated Resource Plan: Appendix C. Available at http://www.avistautilities.com/inside/resources/irp/electric/Documents/2013_Avista_Electric_IRP_Appendices_%20Final.pdf.</t>
  </si>
  <si>
    <t xml:space="preserve">https://www.idahopower.com/pdfs/EnergyEfficiency/Reports/2012PotentialStudyReport.pdf </t>
  </si>
  <si>
    <t xml:space="preserve">https://www.ameren.com/-/media/Missouri-Site/Files/environment/renewables/irp/irp-chapter8-appendixb-vol3.pdf?la=en </t>
  </si>
  <si>
    <t xml:space="preserve">http://www.epri.com/abstracts/Pages/ProductAbstract.aspx?ProductId=000000000001025477 </t>
  </si>
  <si>
    <t>EPRI. 2014. 2014 Technical Report: U.S. Energy Efficiency Potential Through 2035. Electric Power Research Institute. Available at http://www.epri.com/abstracts/Pages/ProductAbstract.aspx?ProductId=000000000001025477.</t>
  </si>
  <si>
    <t xml:space="preserve">http://www.puc.nh.gov/Electric/GDS%20Report/NH%20Additional%20EE%20Opportunities%20Study%202-19-09%20-%20Final.pdf </t>
  </si>
  <si>
    <t>GDS. 2009. Additional Opportunities for Energy Efficiency in New Hampshire: Final Report. GDS Associates, Inc. Available at http://www.puc.nh.gov/Electric/GDS%20Report/NH%20Additional%20EE%20Opportunities%20Study%202-19-09%20-%20Final.pdf.</t>
  </si>
  <si>
    <t xml:space="preserve">http://publicservice.vermont.gov/sites/psd/files/Topics/Energy_Efficiency/Energy%20Efficiency%20Potential%202011.pdf </t>
  </si>
  <si>
    <t>GDS and Cadmus. 2011. Electric Energy Efficiency Potential for Vermont: Final Report. GDS Associates, Inc., and The Cadmus Group, Inc. Available at http://publicservice.vermont.gov/sites/psd/files/Topics/Energy_Efficiency/Energy%20Efficiency%20Potential%202011.pdf.</t>
  </si>
  <si>
    <t xml:space="preserve">https://www.puc.pa.gov/electric/pdf/Act129/Act129-PA_Market_Potential_Study051012.pdf </t>
  </si>
  <si>
    <t>GDS and Nexant. 2012. Electric Energy Efficiency Potential for Pennsylvania: Final Report. GDS Associates, Inc., and Nexant Inc. Available at https://www.puc.pa.gov/electric/pdf/Act129/Act129-PA_Market_Potential_Study051012.pdf.</t>
  </si>
  <si>
    <t xml:space="preserve">http://ddoe.dc.gov/sites/default/files/dc/sites/ddoe/publication/attachments/ELECTRIC%20AND%20NATURAL%20GAS%20ENERGY%20EFFICIENCY%20AND%20DEMAND%20RESPONSE%20POTENTIAL%20FOR%20THE%20DISTRICT%20OF%20COLUMBIA.pdf </t>
  </si>
  <si>
    <t>DDOE. 2013. Electric and Natural Gas Energy Efficiency and Demand Response Potential for the District of Columbia. District Department of the Environment. Available at http://ddoe.dc.gov/sites/default/files/dc/sites/ddoe/publication/attachments/ELECTRIC%20AND%20NATURAL%20GAS%20ENERGY%20EFFICIENCY%20AND%20DEMAND%20RESPONSE%20POTENTIAL%20FOR%20THE%20DISTRICT%20OF%20COLUMBIA.pdf.</t>
  </si>
  <si>
    <t xml:space="preserve">https://www.michigan.gov/documents/mpsc/mi_ee_potential_study_rep_v29_439270_7.pdf </t>
  </si>
  <si>
    <t>GDS. 2013. Michigan Electric and Natural Gas Energy Efficiency Potential Study: Final Report. GDS Associates, Inc. Available at https://www.michigan.gov/documents/mpsc/mi_ee_potential_study_rep_v29_439270_7.pdf.</t>
  </si>
  <si>
    <t xml:space="preserve">http://info.ornl.gov/sites/publications/files/Pub40408.pdf </t>
  </si>
  <si>
    <t>Brown M.A., and Y. Wang. 2013. Estimating the Energy-Efficiency Potential in the Eastern Interconnection. Available at http://info.ornl.gov/sites/publications/files/Pub40408.pdf.</t>
  </si>
  <si>
    <t>EnerNOC. 2012. Energy Efficiency Market Potential Study and Action Plan. EnerNOC, Inc.</t>
  </si>
  <si>
    <t>EnerNOC. 2013. Idaho Power Energy Efficiency Potential Study. EnerNOC, Inc. Available at https://www.idahopower.com/pdfs/EnergyEfficiency/Reports/2012PotentialStudyReport.pdf.</t>
  </si>
  <si>
    <t xml:space="preserve">http://www.coned.com/documents/Volume_2_Executive_Summary.pdf </t>
  </si>
  <si>
    <t xml:space="preserve">http://www.emnrd.state.nm.us/ECMD/Multimedia/documents/StateofNewMexicoEEPotentialStudy_Vol2ElectricEE.pdf </t>
  </si>
  <si>
    <t xml:space="preserve">GEP. 2010. AmerenUE Demand Side Management (DSM) Market Potential Study. Global Energy Partners. Available at https://www.ameren.com/-/media/missouri-site/Files/Environment/Renewables/AmerenUEVolume1ExecutiveSummary.pdf. </t>
  </si>
  <si>
    <t>GEP. 2010. Energy Efficiency Potential Study for Consolidated Edison Company of New York, Inc. Volume 2: Electric Potential Report. Global Energy Partners. Available at http://www.coned.com/documents/Volume_2_Executive_Summary.pdf.</t>
  </si>
  <si>
    <t xml:space="preserve">http://www.tva.gov/news/releases/energy_efficiency/GEP_Potential.pdf </t>
  </si>
  <si>
    <t xml:space="preserve">http://www.tva.com/news/releases/energy_efficiency/TVA_EE_potential_update_REPORT_2012-10-12.pdf </t>
  </si>
  <si>
    <t>EnerNOC. 2012. Tennessee Valley Authority Energy Efficiency Potential Study: 2012 Update. EnerNOC, Inc. Available at http://www.tva.com/news/releases/energy_efficiency/TVA_EE_potential_update_REPORT_2012-10-12.pdf.</t>
  </si>
  <si>
    <t xml:space="preserve">http://www.entergy-neworleans.com/content/IRP/ICF_DSM_Potential_Study.pdf </t>
  </si>
  <si>
    <t>ICF. 2012. Achievable Demand Side Management Potential Study: Final Report. ICF International. Available at http://www.entergy-neworleans.com/content/IRP/ICF_DSM_Potential_Study.pdf.</t>
  </si>
  <si>
    <t xml:space="preserve">http://www2.illinois.gov/xxipa/Documents/Appendix-C-1-ComEd-Potential-Study-8-20-13-rev.pdf </t>
  </si>
  <si>
    <t>ICF. 2013. ComEd Energy Efficiency Potential Study Report, 2013–2018. ICF International. Available at http://www2.illinois.gov/xxipa/Documents/Appendix-C-1-ComEd-Potential-Study-8-20-13-rev.pdf.</t>
  </si>
  <si>
    <t xml:space="preserve">KEMA. 2010. Connecticut Electric Residential, Commercial, and Industrial Energy-Efficiency Potential Study Final Report. KEMA, Inc. </t>
  </si>
  <si>
    <t xml:space="preserve">http://energy.mo.gov/energy/docs/Finalreport_041411.pdf </t>
  </si>
  <si>
    <t>KEMA. 2011. Missouri Statewide DSM Market Potential Study Final Report. KEMA, Inc. Available at http://energy.mo.gov/energy/docs/Finalreport_041411.pdf.</t>
  </si>
  <si>
    <t>KEMA. 2013. Update to the Colorado DSM Market Potential Assessment (Revised). KEMA, Inc. Available at https://www.dora.state.co.us/pls/efi/efi.show_document?p_dms_document_id=210745&amp;p_session_id=.</t>
  </si>
  <si>
    <t xml:space="preserve">https://www.dora.state.co.us/pls/efi/efi.show_document?p_dms_document_id=210745&amp;p_session_id= </t>
  </si>
  <si>
    <t xml:space="preserve">http://emp.lbl.gov/sites/all/files/lbnl-6578e.pdf </t>
  </si>
  <si>
    <t>LBNL. 2014. Incorporating Energy Efficiency into Western Interconnection Transmission Planning. Lawrence Berkeley National Laboratory. Available at http://emp.lbl.gov/sites/all/files/lbnl-6578e.pdf.</t>
  </si>
  <si>
    <t xml:space="preserve">http://www.mckinsey.com/client_service/electric_power_and_natural_gas/latest_thinking/unlocking_energy_efficiency_in_the_us_economy </t>
  </si>
  <si>
    <t xml:space="preserve">http://www.nap.edu/catalog/12621.html </t>
  </si>
  <si>
    <t>NAS, NAE, and NRC. 2010. Real Prospects fo Energy Efficiency in the United States. National Academy of Sciences, National Academy of Engineering, and National Research Council of the National Academies. Available at http://www.nap.edu/catalog/12621/real-prospects-for-energy-efficiency-in-the-united-states.</t>
  </si>
  <si>
    <t>Navigant. 2013. Demand-Side Resource Potential Study Report. Navigant Consulting, Inc.</t>
  </si>
  <si>
    <t xml:space="preserve">http://aceee.org/files/pdf/aep-ohio-2015-2017-ee-pdr-plan.pdf </t>
  </si>
  <si>
    <t>AEP Ohio. 2014. Volume 1: 2015 to 2019 Energy Efficiency/Peak Demand Reduction (EE/PDR) Action Plan. Available at http://aceee.org/files/pdf/aep-ohio-2015-2017-ee-pdr-plan.pdf.</t>
  </si>
  <si>
    <t xml:space="preserve">http://docs.cpuc.ca.gov/PublishedDocs/Efile/G000/M088/K661/88661468.PDF </t>
  </si>
  <si>
    <t>Navigant. 2014. 2013 California Energy Efficiency Potential and Goals Study Final Report. Navigant Consulting, Inc. Available at http://docs.cpuc.ca.gov/PublishedDocs/Efile/G000/M088/K661/88661468.PDF.</t>
  </si>
  <si>
    <t xml:space="preserve">http://www.efficiencyns.ca/wp-content/uploads/2014/07/Synapse-IR-06c-2014-DSM-Potential-Study.pdf </t>
  </si>
  <si>
    <t>Navigant. 2014. Nova Scotia 2015–2040 Demand Side Management (DSM) Potential Study. Navigant Consulting, Inc. Available at http://www.efficiencyns.ca/wp-content/uploads/2014/07/Synapse-IR-06c-2014-DSM-Potential-Study.pdf.</t>
  </si>
  <si>
    <t xml:space="preserve">Nexant. 2014. LADWP Territorial Potential Draft Report Volume I. Nexant, Inc. </t>
  </si>
  <si>
    <t xml:space="preserve">http://www.nwcouncil.org/media/6284/SixthPowerPlan.pdf </t>
  </si>
  <si>
    <t>NWPCC. 2010. Sixth Northwest Conservation and Electric Power Plan. Northwest Power and Conservation Council. Available at http://www.nwcouncil.org/media/6284/SixthPowerPlan.pdf.</t>
  </si>
  <si>
    <t xml:space="preserve">http://www.dnrec.delaware.gov/energy/information/Documents/Potential.Study/EEPotentialStudy.pdf </t>
  </si>
  <si>
    <t>Optimal Energy. 2014. Study of Potential for Energy Savings in Delaware. Optimal Energy, Inc. Available at http://www.dnrec.delaware.gov/energy/information/Documents/Potential.Study/EEPotentialStudy.pdf.</t>
  </si>
  <si>
    <t xml:space="preserve">http://www.nyserda.ny.gov/-/media/Files/EDPPP/Energy-Prices/Energy-Statistics/14-19-EE-RE-Potential-Study-Vol2.pdf </t>
  </si>
  <si>
    <t xml:space="preserve">http://aceee.org/research-report/e12d </t>
  </si>
  <si>
    <t>SWEEP. 2012. The $20 Billion Bonanza: Best Practice Electric Utility Energy Efficiency Programs and Their Benefits for the Southwest. Southwest Energy Efficiency Project. Available at http://aceee.org/research-report/e12d.</t>
  </si>
  <si>
    <t xml:space="preserve">http://psb.vermont.gov/sites/psb/files/projects/EEU/drp/VEIC-EEDRPAlternativeScenariosNarrative4-8-11.pdf </t>
  </si>
  <si>
    <t>VEIC. 2011. Alternative 20-Year Electric Energy Efficiency Scenarios VEIC Analysis and Recommendations. Vermont Energy Investment Corporation. Available at http://psb.vermont.gov/sites/psb/files/projects/EEU/drp/VEIC-EEDRPAlternativeScenariosNarrative4-8-11.pdf.</t>
  </si>
  <si>
    <t>NYSERDA. 2014. Energy Efficiency and Renewable Energy Potential Study of New York State. Volume 2: Energy Efficiency Methodology and Detailed Results. New York State Energy Research and Development Authority. Available at http://www.nyserda.ny.gov/-/media/Files/EDPPP/Energy-Prices/Energy-Statistics/14-19-EE-RE-Potential-Study-Vol2.pdf.</t>
  </si>
  <si>
    <t>ACEEE. 2012. Technical Assistance Program: Energy Efficiency Cost-Effective Resource Assessment for Kentucky. American Council for an Energy-Efficient Economy. Available at http://energy.ky.gov/Programs/Documents/KY%20Econ%20Potential%20Analysis%20-%20FINAL%20-%203-15-12.docx.</t>
  </si>
  <si>
    <t>Technical Assistance Program: Energy Efficiency Cost-Effective Resources Assessment for Kentucky</t>
  </si>
  <si>
    <t>Cadmus. 2013. Assessment of Long-Term, System-Wide Potential for Demand-Side and Other Supplemental Resources, 2013–2032. Volume I. The Cadmus Group, Inc. Available at http://www.pacificorp.com/content/dam/pacificorp/doc/Energy_Sources/Demand_Side_Management/DSM_Potential_Study/PacifiCorp_DSMPotential_FINAL_Vol%20I.pdf.</t>
  </si>
  <si>
    <t>EnerNOC. 2013. Demand-side Management Market Potential Study. Volume 3: Energy Efficiency Analysis Final Report. EnerNOC, Inc. Available at https://www.ameren.com/-/media/Missouri-Site/Files/environment/renewables/irp/irp-chapter8-appendixb-vol3.pdf?la=en.</t>
  </si>
  <si>
    <t xml:space="preserve">Forefront Economics, Inc. 2009. Ohio Market Potential Study for Demand Side Management Programs Final Report. </t>
  </si>
  <si>
    <t>Forefront Economics, Inc.</t>
  </si>
  <si>
    <t>GEP. 2011. Energy Efficiency Potential Study for the State of New Mexico. Volume 2: Electric Energy Efficiency Analysis. Global Energy Partners. Available at http://www.emnrd.state.nm.us/ECMD/Multimedia/documents/StateofNewMexicoEEPotentialStudy_Vol2ElectricEE.pdf.</t>
  </si>
  <si>
    <t>Energy Efficiency Potential Study for the State of New Mexico, Volume 2: Electric Energy Efficiency Analysis</t>
  </si>
  <si>
    <t>GEP. 2011. Tennessee Valley Authority Potential Study. Volume 1: Executive Summary Final Report. Global Energy Partners. Available at http://www.tva.gov/news/releases/energy_efficiency/GEP_Potential.pdf.</t>
  </si>
  <si>
    <t>https://www.ladwp.com/docs/opladwpccb409908</t>
  </si>
  <si>
    <t>https://www.ameren.com/-/media/missouri-site/Files/Environment/Renewables/AmerenUEVolume1ExecutiveSummary.pdf</t>
  </si>
  <si>
    <t>URL                                                                                                         [NOTE: All studies are included in the docket for the final rule. URLs are provided when available.]</t>
  </si>
  <si>
    <t>Nexant. 2012. Georgia Power Company Report on Achievable Energy Efficiency Potentials Assessment. Nexant, Inc. Available at http://www.psc.state.ga.us/factsv2/Document.aspx?documentNumber=140174.</t>
  </si>
  <si>
    <t>http://www.psc.state.ga.us/factsv2/Document.aspx?documentNumber=140174</t>
  </si>
  <si>
    <t xml:space="preserve">Forefront Economics Inc. 2009. Kentucky Market Potential Study for Demand Side Management Programs Final Report. Duke Energy Kentucky's response to Commission staff's data request "STAFF-DR-01-015" March 16, 2009 (Case No. 2008-00495). Available at http://psc.ky.gov/PSCSCF/2008%20cases%5C2008-00495%5C20090330_Dukes_Response_to_Staffs_Initial_Requests_for_Info.pdf. </t>
  </si>
  <si>
    <t>http://psc.ky.gov/PSCSCF/2008%20cases%5C2008-00495%5C20090330_Dukes_Response_to_Staffs_Initial_Requests_for_Info.pdf</t>
  </si>
  <si>
    <t>http://aceee.org/sites/default/files/publications/researchreports/e104.pdf</t>
  </si>
  <si>
    <t xml:space="preserve">ACEEE. 2011. Advancing Energy Efficiency in Arkansas: Opportunities for a Clean Energy Economy. American Council for an Energy-Efficient Economy. Available at http://aceee.org/sites/default/files/publications/researchreports/e104.pdf. </t>
  </si>
  <si>
    <t xml:space="preserve">Black &amp; Veatch. 2012. Market Potential Study: Energy Savings and Demand Reduction for Ohio Edison, Toledo Edison, and The Illuminating Company. Appendix D to Ohio Edison Company. 2012. Energy Efficiency &amp; Peak Demand Reduction Program Portfolio, July 31, 2012 (Docket No. 12-2190-EL-POR). Available at https://dis.puc.state.oh.us/TiffToPDf/A1001001A12G31B61630I05163.pdf </t>
  </si>
  <si>
    <t>https://dis.puc.state.oh.us/TiffToPDf/A1001001A12G31B61630I05163.pdf</t>
  </si>
  <si>
    <t>http://www.njcleanenergy.com/files/file/Library/NJ_Potential_Final_Report-Vol_2-EE_2012-10-17.pdf</t>
  </si>
  <si>
    <t>EnerNOC. 2012. New Jersey Energy Efficiency Market Potential Assessment. EnerNOC, Inc. Available at http://www.njcleanenergy.com/files/file/Library/NJ_Potential_Final_Report-Vol_2-EE_2012-10-17.pdf.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</si>
</sst>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quot;$&quot;#,##0.00"/>
    <numFmt numFmtId="166" formatCode="&quot;$&quot;#,##0\ ;\(&quot;$&quot;#,##0\)"/>
    <numFmt numFmtId="167" formatCode="m/d"/>
    <numFmt numFmtId="168" formatCode="_(* #,##0_);_(* \(#,##0\);_(* &quot;-&quot;??_);_(@_)"/>
    <numFmt numFmtId="169" formatCode="&quot;$&quot;#,##0"/>
    <numFmt numFmtId="170" formatCode="_-* #,##0_-;\-* #,##0_-;_-* &quot;-&quot;_-;_-@_-"/>
    <numFmt numFmtId="171" formatCode="_-* #,##0.00_-;\-* #,##0.00_-;_-* &quot;-&quot;??_-;_-@_-"/>
    <numFmt numFmtId="172" formatCode="yymmmmdd"/>
    <numFmt numFmtId="173" formatCode="#,##0;\-#,##0;&quot;-&quot;"/>
    <numFmt numFmtId="174" formatCode="&quot;$&quot;#,\);\(&quot;$&quot;#,##0\)"/>
    <numFmt numFmtId="175" formatCode="hh:mm"/>
    <numFmt numFmtId="176" formatCode="00000"/>
    <numFmt numFmtId="177" formatCode="_-&quot;$&quot;* #,##0.00_-;\-&quot;$&quot;* #,##0.00_-;_-&quot;$&quot;* &quot;-&quot;??_-;_-@_-"/>
    <numFmt numFmtId="178" formatCode="mm/dd/yyyy;@"/>
    <numFmt numFmtId="179" formatCode="#,##0.00;[Red]#,##0.00"/>
    <numFmt numFmtId="180" formatCode="yyyy"/>
    <numFmt numFmtId="181" formatCode="#,##0.00&quot; $&quot;;\-#,##0.00&quot; $&quot;"/>
    <numFmt numFmtId="182" formatCode=";;;"/>
    <numFmt numFmtId="183" formatCode="dd/mm/yy"/>
    <numFmt numFmtId="184" formatCode="General_)"/>
    <numFmt numFmtId="185" formatCode="[&lt;=9999999]###\-####;\(###\)\ ###\-####"/>
    <numFmt numFmtId="186" formatCode="00\-0000000"/>
  </numFmts>
  <fonts count="97">
    <font>
      <sz val="10"/>
      <name val="Arial"/>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0"/>
      <name val="Arial"/>
      <family val="2"/>
    </font>
    <font>
      <sz val="10"/>
      <name val="Gill Sans MT"/>
      <family val="2"/>
      <scheme val="minor"/>
    </font>
    <font>
      <b/>
      <sz val="10"/>
      <name val="Arial"/>
      <family val="2"/>
    </font>
    <font>
      <sz val="10"/>
      <name val="Arial"/>
      <family val="2"/>
    </font>
    <font>
      <b/>
      <sz val="10"/>
      <name val="Gill Sans MT"/>
      <family val="2"/>
      <scheme val="minor"/>
    </font>
    <font>
      <b/>
      <sz val="10"/>
      <color theme="0"/>
      <name val="Gill Sans MT"/>
      <family val="2"/>
      <scheme val="minor"/>
    </font>
    <font>
      <sz val="10"/>
      <color theme="1"/>
      <name val="Gill Sans MT"/>
      <family val="2"/>
      <scheme val="minor"/>
    </font>
    <font>
      <u/>
      <sz val="10"/>
      <color indexed="12"/>
      <name val="Arial"/>
      <family val="2"/>
    </font>
    <font>
      <i/>
      <sz val="18"/>
      <name val="MS Sans Serif"/>
      <family val="2"/>
    </font>
    <font>
      <u/>
      <sz val="10"/>
      <color indexed="12"/>
      <name val="MS Sans Serif"/>
      <family val="2"/>
    </font>
    <font>
      <sz val="10"/>
      <name val="Courier"/>
      <family val="3"/>
    </font>
    <font>
      <sz val="10"/>
      <name val="Times New Roman"/>
      <family val="1"/>
    </font>
    <font>
      <b/>
      <sz val="10"/>
      <color theme="1"/>
      <name val="Gill Sans MT"/>
      <family val="2"/>
      <scheme val="minor"/>
    </font>
    <font>
      <b/>
      <sz val="12"/>
      <name val="Gill Sans MT"/>
      <family val="2"/>
      <scheme val="minor"/>
    </font>
    <font>
      <sz val="10"/>
      <color indexed="8"/>
      <name val="Arial"/>
      <family val="2"/>
    </font>
    <font>
      <b/>
      <sz val="12"/>
      <name val="Arial"/>
      <family val="2"/>
    </font>
    <font>
      <sz val="10"/>
      <color indexed="10"/>
      <name val="Arial"/>
      <family val="2"/>
    </font>
    <font>
      <b/>
      <sz val="10"/>
      <color indexed="8"/>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1"/>
      <color indexed="8"/>
      <name val="Calibri"/>
      <family val="2"/>
    </font>
    <font>
      <sz val="11"/>
      <color indexed="9"/>
      <name val="Calibri"/>
      <family val="2"/>
    </font>
    <font>
      <sz val="10"/>
      <color indexed="9"/>
      <name val="Arial"/>
      <family val="2"/>
    </font>
    <font>
      <sz val="10"/>
      <color indexed="8"/>
      <name val="MS Sans Serif"/>
      <family val="2"/>
    </font>
    <font>
      <sz val="11"/>
      <color indexed="20"/>
      <name val="Calibri"/>
      <family val="2"/>
    </font>
    <font>
      <sz val="11"/>
      <color indexed="16"/>
      <name val="Calibri"/>
      <family val="2"/>
    </font>
    <font>
      <sz val="9"/>
      <name val="Helv"/>
    </font>
    <font>
      <sz val="9"/>
      <color theme="1"/>
      <name val="Gill Sans MT"/>
      <family val="2"/>
      <scheme val="minor"/>
    </font>
    <font>
      <b/>
      <sz val="11"/>
      <color indexed="52"/>
      <name val="Calibri"/>
      <family val="2"/>
    </font>
    <font>
      <b/>
      <sz val="11"/>
      <color indexed="53"/>
      <name val="Calibri"/>
      <family val="2"/>
    </font>
    <font>
      <b/>
      <sz val="11"/>
      <color indexed="9"/>
      <name val="Calibri"/>
      <family val="2"/>
    </font>
    <font>
      <sz val="10"/>
      <name val="MS Sans Serif"/>
      <family val="2"/>
    </font>
    <font>
      <sz val="10"/>
      <name val="Verdana"/>
      <family val="2"/>
    </font>
    <font>
      <sz val="10"/>
      <name val="MS Serif"/>
      <family val="1"/>
    </font>
    <font>
      <sz val="11"/>
      <name val="Book Antiqua"/>
      <family val="1"/>
    </font>
    <font>
      <sz val="10"/>
      <name val="Helv"/>
    </font>
    <font>
      <b/>
      <sz val="11"/>
      <color indexed="8"/>
      <name val="Calibri"/>
      <family val="2"/>
    </font>
    <font>
      <sz val="10"/>
      <color indexed="16"/>
      <name val="MS Serif"/>
      <family val="1"/>
    </font>
    <font>
      <i/>
      <sz val="11"/>
      <color indexed="23"/>
      <name val="Calibri"/>
      <family val="2"/>
    </font>
    <font>
      <i/>
      <sz val="10"/>
      <color indexed="23"/>
      <name val="Arial"/>
      <family val="2"/>
    </font>
    <font>
      <sz val="8"/>
      <name val="Arial"/>
      <family val="2"/>
    </font>
    <font>
      <sz val="11"/>
      <color indexed="17"/>
      <name val="Calibri"/>
      <family val="2"/>
    </font>
    <font>
      <b/>
      <u/>
      <sz val="11"/>
      <color indexed="37"/>
      <name val="Arial"/>
      <family val="2"/>
    </font>
    <font>
      <b/>
      <sz val="9"/>
      <color theme="1"/>
      <name val="Gill Sans MT"/>
      <family val="2"/>
      <scheme val="minor"/>
    </font>
    <font>
      <b/>
      <sz val="15"/>
      <color indexed="56"/>
      <name val="Calibri"/>
      <family val="2"/>
    </font>
    <font>
      <b/>
      <sz val="18"/>
      <name val="Arial"/>
      <family val="2"/>
    </font>
    <font>
      <b/>
      <sz val="13"/>
      <color indexed="56"/>
      <name val="Calibri"/>
      <family val="2"/>
    </font>
    <font>
      <b/>
      <sz val="11"/>
      <color indexed="56"/>
      <name val="Calibri"/>
      <family val="2"/>
    </font>
    <font>
      <b/>
      <sz val="11"/>
      <color indexed="62"/>
      <name val="Calibri"/>
      <family val="2"/>
    </font>
    <font>
      <sz val="10"/>
      <color indexed="12"/>
      <name val="Arial"/>
      <family val="2"/>
    </font>
    <font>
      <u/>
      <sz val="9"/>
      <color indexed="12"/>
      <name val="Geneva"/>
      <family val="2"/>
    </font>
    <font>
      <u/>
      <sz val="9"/>
      <color indexed="12"/>
      <name val="Arial"/>
      <family val="2"/>
    </font>
    <font>
      <u/>
      <sz val="11"/>
      <color theme="10"/>
      <name val="Gill Sans MT"/>
      <family val="2"/>
      <scheme val="minor"/>
    </font>
    <font>
      <sz val="11"/>
      <color indexed="62"/>
      <name val="Calibri"/>
      <family val="2"/>
    </font>
    <font>
      <sz val="11"/>
      <color indexed="48"/>
      <name val="Calibri"/>
      <family val="2"/>
    </font>
    <font>
      <sz val="11"/>
      <color indexed="52"/>
      <name val="Calibri"/>
      <family val="2"/>
    </font>
    <font>
      <sz val="11"/>
      <color indexed="53"/>
      <name val="Calibri"/>
      <family val="2"/>
    </font>
    <font>
      <sz val="11"/>
      <color indexed="60"/>
      <name val="Calibri"/>
      <family val="2"/>
    </font>
    <font>
      <sz val="7"/>
      <name val="Small Fonts"/>
      <family val="2"/>
    </font>
    <font>
      <sz val="12"/>
      <name val="Arial"/>
      <family val="2"/>
    </font>
    <font>
      <sz val="11"/>
      <name val="Tms Rmn"/>
    </font>
    <font>
      <sz val="10"/>
      <color theme="1"/>
      <name val="Arial"/>
      <family val="2"/>
    </font>
    <font>
      <i/>
      <sz val="11"/>
      <name val="Arial"/>
      <family val="2"/>
    </font>
    <font>
      <b/>
      <sz val="11"/>
      <color indexed="63"/>
      <name val="Calibri"/>
      <family val="2"/>
    </font>
    <font>
      <sz val="22"/>
      <name val="UBSHeadline"/>
      <family val="1"/>
    </font>
    <font>
      <sz val="10"/>
      <color indexed="14"/>
      <name val="Arial"/>
      <family val="2"/>
    </font>
    <font>
      <sz val="8"/>
      <name val="Helv"/>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b/>
      <sz val="18"/>
      <color indexed="62"/>
      <name val="Cambria"/>
      <family val="2"/>
    </font>
    <font>
      <sz val="10"/>
      <name val="Helv"/>
      <charset val="204"/>
    </font>
    <font>
      <b/>
      <sz val="40"/>
      <color indexed="63"/>
      <name val="Trebuchet MS"/>
      <family val="2"/>
    </font>
    <font>
      <b/>
      <sz val="22"/>
      <name val="Tahoma"/>
      <family val="2"/>
    </font>
    <font>
      <b/>
      <sz val="24"/>
      <name val="Tahoma"/>
      <family val="2"/>
    </font>
    <font>
      <sz val="22"/>
      <name val="Tahoma"/>
      <family val="2"/>
    </font>
    <font>
      <sz val="10"/>
      <name val="Tahoma"/>
      <family val="2"/>
    </font>
    <font>
      <b/>
      <sz val="8"/>
      <color indexed="8"/>
      <name val="Helv"/>
    </font>
    <font>
      <b/>
      <sz val="12"/>
      <color theme="4"/>
      <name val="Gill Sans MT"/>
      <family val="2"/>
      <scheme val="minor"/>
    </font>
    <font>
      <sz val="10"/>
      <name val="Frutiger 45 Light"/>
      <family val="2"/>
    </font>
    <font>
      <b/>
      <sz val="18"/>
      <color indexed="56"/>
      <name val="Cambria"/>
      <family val="2"/>
    </font>
    <font>
      <sz val="8"/>
      <color indexed="12"/>
      <name val="Arial"/>
      <family val="2"/>
    </font>
    <font>
      <sz val="11"/>
      <color indexed="10"/>
      <name val="Calibri"/>
      <family val="2"/>
    </font>
    <font>
      <sz val="11"/>
      <name val="Calibri"/>
      <family val="2"/>
    </font>
    <font>
      <b/>
      <sz val="11"/>
      <name val="Calibri"/>
      <family val="2"/>
    </font>
    <font>
      <u/>
      <sz val="10"/>
      <color theme="10"/>
      <name val="Arial"/>
      <family val="2"/>
    </font>
    <font>
      <u/>
      <sz val="10"/>
      <name val="Arial"/>
      <family val="2"/>
    </font>
  </fonts>
  <fills count="7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14"/>
        <bgColor indexed="64"/>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9"/>
        <bgColor indexed="9"/>
      </patternFill>
    </fill>
    <fill>
      <patternFill patternType="solid">
        <fgColor indexed="55"/>
      </patternFill>
    </fill>
    <fill>
      <patternFill patternType="solid">
        <fgColor indexed="4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8"/>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ck">
        <color theme="4"/>
      </bottom>
      <diagonal/>
    </border>
    <border>
      <left style="double">
        <color indexed="64"/>
      </left>
      <right/>
      <top/>
      <bottom style="hair">
        <color indexed="64"/>
      </bottom>
      <diagonal/>
    </border>
    <border>
      <left/>
      <right/>
      <top/>
      <bottom style="dashed">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theme="4"/>
      </top>
      <bottom/>
      <diagonal/>
    </border>
    <border>
      <left style="hair">
        <color indexed="22"/>
      </left>
      <right style="hair">
        <color indexed="22"/>
      </right>
      <top style="hair">
        <color indexed="22"/>
      </top>
      <bottom style="hair">
        <color indexed="22"/>
      </bottom>
      <diagonal/>
    </border>
    <border>
      <left style="thick">
        <color theme="0"/>
      </left>
      <right style="thick">
        <color theme="0"/>
      </right>
      <top/>
      <bottom style="thin">
        <color theme="0" tint="-0.2499465926084170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theme="0" tint="-0.24997711111789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right/>
      <top style="thin">
        <color indexed="62"/>
      </top>
      <bottom style="double">
        <color indexed="62"/>
      </bottom>
      <diagonal/>
    </border>
    <border>
      <left/>
      <right/>
      <top style="double">
        <color indexed="0"/>
      </top>
      <bottom/>
      <diagonal/>
    </border>
  </borders>
  <cellStyleXfs count="3012">
    <xf numFmtId="0" fontId="0" fillId="0" borderId="0"/>
    <xf numFmtId="3" fontId="6" fillId="0" borderId="0" applyFont="0" applyFill="0" applyBorder="0" applyAlignment="0" applyProtection="0"/>
    <xf numFmtId="9" fontId="9" fillId="0" borderId="0" applyFont="0" applyFill="0" applyBorder="0" applyAlignment="0" applyProtection="0"/>
    <xf numFmtId="0" fontId="6" fillId="0" borderId="0"/>
    <xf numFmtId="9" fontId="6"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64" fontId="14" fillId="0" borderId="12"/>
    <xf numFmtId="2" fontId="6" fillId="0" borderId="0" applyFont="0" applyFill="0" applyBorder="0" applyAlignment="0" applyProtection="0"/>
    <xf numFmtId="0" fontId="15" fillId="0" borderId="0" applyNumberFormat="0" applyFill="0" applyBorder="0" applyAlignment="0" applyProtection="0"/>
    <xf numFmtId="0" fontId="5" fillId="0" borderId="0"/>
    <xf numFmtId="0" fontId="16" fillId="0" borderId="0"/>
    <xf numFmtId="0" fontId="6" fillId="0" borderId="0"/>
    <xf numFmtId="9" fontId="6" fillId="0" borderId="0" applyFont="0" applyFill="0" applyBorder="0" applyAlignment="0" applyProtection="0"/>
    <xf numFmtId="43" fontId="17"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0" fontId="4" fillId="0" borderId="0"/>
    <xf numFmtId="0" fontId="6" fillId="0" borderId="0"/>
    <xf numFmtId="43" fontId="6" fillId="0" borderId="0" applyFont="0" applyFill="0" applyBorder="0" applyAlignment="0" applyProtection="0"/>
    <xf numFmtId="0" fontId="4" fillId="0" borderId="0"/>
    <xf numFmtId="43" fontId="4" fillId="0" borderId="0" applyFont="0" applyFill="0" applyBorder="0" applyAlignment="0" applyProtection="0"/>
    <xf numFmtId="43" fontId="3" fillId="0" borderId="0" applyFont="0" applyFill="0" applyBorder="0" applyAlignment="0" applyProtection="0"/>
    <xf numFmtId="0" fontId="6" fillId="0" borderId="0"/>
    <xf numFmtId="0" fontId="2" fillId="0" borderId="0"/>
    <xf numFmtId="0" fontId="6" fillId="0" borderId="0"/>
    <xf numFmtId="0" fontId="1" fillId="0" borderId="0"/>
    <xf numFmtId="43" fontId="1" fillId="0" borderId="0" applyFont="0" applyFill="0" applyBorder="0" applyAlignment="0" applyProtection="0"/>
    <xf numFmtId="0" fontId="6" fillId="0" borderId="0"/>
    <xf numFmtId="0" fontId="24" fillId="0" borderId="0" applyNumberFormat="0" applyFill="0" applyBorder="0" applyAlignment="0" applyProtection="0">
      <alignment vertical="top"/>
    </xf>
    <xf numFmtId="0" fontId="25" fillId="0" borderId="0" applyNumberFormat="0" applyFill="0" applyBorder="0" applyAlignment="0" applyProtection="0">
      <alignment vertical="top"/>
    </xf>
    <xf numFmtId="0" fontId="6" fillId="0" borderId="0" applyNumberFormat="0" applyFill="0" applyBorder="0" applyAlignment="0" applyProtection="0"/>
    <xf numFmtId="0" fontId="26" fillId="0" borderId="0" applyNumberFormat="0" applyFill="0" applyBorder="0" applyAlignment="0" applyProtection="0">
      <alignment vertical="top"/>
    </xf>
    <xf numFmtId="170" fontId="6" fillId="0" borderId="0" applyFont="0" applyFill="0" applyBorder="0" applyAlignment="0" applyProtection="0"/>
    <xf numFmtId="0" fontId="27" fillId="0" borderId="0" applyNumberFormat="0" applyFill="0" applyBorder="0" applyAlignment="0" applyProtection="0">
      <alignment vertical="top"/>
      <protection locked="0"/>
    </xf>
    <xf numFmtId="171" fontId="6" fillId="0" borderId="0" applyFont="0" applyFill="0" applyBorder="0" applyAlignment="0" applyProtection="0"/>
    <xf numFmtId="0" fontId="6" fillId="0" borderId="0" applyNumberFormat="0" applyFill="0" applyBorder="0" applyAlignment="0" applyProtection="0"/>
    <xf numFmtId="0" fontId="28" fillId="9" borderId="0" applyNumberFormat="0" applyBorder="0" applyAlignment="0" applyProtection="0"/>
    <xf numFmtId="0" fontId="20" fillId="10" borderId="0" applyNumberFormat="0" applyBorder="0" applyAlignment="0" applyProtection="0"/>
    <xf numFmtId="0" fontId="28" fillId="11" borderId="0" applyNumberFormat="0" applyBorder="0" applyAlignment="0" applyProtection="0"/>
    <xf numFmtId="0" fontId="20" fillId="12" borderId="0" applyNumberFormat="0" applyBorder="0" applyAlignment="0" applyProtection="0"/>
    <xf numFmtId="0" fontId="28" fillId="13" borderId="0" applyNumberFormat="0" applyBorder="0" applyAlignment="0" applyProtection="0"/>
    <xf numFmtId="0" fontId="20" fillId="14" borderId="0" applyNumberFormat="0" applyBorder="0" applyAlignment="0" applyProtection="0"/>
    <xf numFmtId="0" fontId="28" fillId="15" borderId="0" applyNumberFormat="0" applyBorder="0" applyAlignment="0" applyProtection="0"/>
    <xf numFmtId="0" fontId="20" fillId="16" borderId="0" applyNumberFormat="0" applyBorder="0" applyAlignment="0" applyProtection="0"/>
    <xf numFmtId="0" fontId="28" fillId="17" borderId="0" applyNumberFormat="0" applyBorder="0" applyAlignment="0" applyProtection="0"/>
    <xf numFmtId="0" fontId="20" fillId="18" borderId="0" applyNumberFormat="0" applyBorder="0" applyAlignment="0" applyProtection="0"/>
    <xf numFmtId="0" fontId="28" fillId="19" borderId="0" applyNumberFormat="0" applyBorder="0" applyAlignment="0" applyProtection="0"/>
    <xf numFmtId="0" fontId="20" fillId="11" borderId="0" applyNumberFormat="0" applyBorder="0" applyAlignment="0" applyProtection="0"/>
    <xf numFmtId="0" fontId="28" fillId="18" borderId="0" applyNumberFormat="0" applyBorder="0" applyAlignment="0" applyProtection="0"/>
    <xf numFmtId="0" fontId="20" fillId="20" borderId="0" applyNumberFormat="0" applyBorder="0" applyAlignment="0" applyProtection="0"/>
    <xf numFmtId="0" fontId="28" fillId="12" borderId="0" applyNumberFormat="0" applyBorder="0" applyAlignment="0" applyProtection="0"/>
    <xf numFmtId="0" fontId="20" fillId="12" borderId="0" applyNumberFormat="0" applyBorder="0" applyAlignment="0" applyProtection="0"/>
    <xf numFmtId="0" fontId="28" fillId="21" borderId="0" applyNumberFormat="0" applyBorder="0" applyAlignment="0" applyProtection="0"/>
    <xf numFmtId="0" fontId="20" fillId="22" borderId="0" applyNumberFormat="0" applyBorder="0" applyAlignment="0" applyProtection="0"/>
    <xf numFmtId="0" fontId="28" fillId="15" borderId="0" applyNumberFormat="0" applyBorder="0" applyAlignment="0" applyProtection="0"/>
    <xf numFmtId="0" fontId="20" fillId="23" borderId="0" applyNumberFormat="0" applyBorder="0" applyAlignment="0" applyProtection="0"/>
    <xf numFmtId="0" fontId="28" fillId="18" borderId="0" applyNumberFormat="0" applyBorder="0" applyAlignment="0" applyProtection="0"/>
    <xf numFmtId="0" fontId="20" fillId="20" borderId="0" applyNumberFormat="0" applyBorder="0" applyAlignment="0" applyProtection="0"/>
    <xf numFmtId="0" fontId="28" fillId="24" borderId="0" applyNumberFormat="0" applyBorder="0" applyAlignment="0" applyProtection="0"/>
    <xf numFmtId="0" fontId="20" fillId="19" borderId="0" applyNumberFormat="0" applyBorder="0" applyAlignment="0" applyProtection="0"/>
    <xf numFmtId="0" fontId="29" fillId="25" borderId="0" applyNumberFormat="0" applyBorder="0" applyAlignment="0" applyProtection="0"/>
    <xf numFmtId="0" fontId="30" fillId="20" borderId="0" applyNumberFormat="0" applyBorder="0" applyAlignment="0" applyProtection="0"/>
    <xf numFmtId="0" fontId="29" fillId="12" borderId="0" applyNumberFormat="0" applyBorder="0" applyAlignment="0" applyProtection="0"/>
    <xf numFmtId="0" fontId="30" fillId="12" borderId="0" applyNumberFormat="0" applyBorder="0" applyAlignment="0" applyProtection="0"/>
    <xf numFmtId="0" fontId="29" fillId="21" borderId="0" applyNumberFormat="0" applyBorder="0" applyAlignment="0" applyProtection="0"/>
    <xf numFmtId="0" fontId="30" fillId="22" borderId="0" applyNumberFormat="0" applyBorder="0" applyAlignment="0" applyProtection="0"/>
    <xf numFmtId="0" fontId="29" fillId="26" borderId="0" applyNumberFormat="0" applyBorder="0" applyAlignment="0" applyProtection="0"/>
    <xf numFmtId="0" fontId="30" fillId="23" borderId="0" applyNumberFormat="0" applyBorder="0" applyAlignment="0" applyProtection="0"/>
    <xf numFmtId="0" fontId="29" fillId="27" borderId="0" applyNumberFormat="0" applyBorder="0" applyAlignment="0" applyProtection="0"/>
    <xf numFmtId="0" fontId="30" fillId="20" borderId="0" applyNumberFormat="0" applyBorder="0" applyAlignment="0" applyProtection="0"/>
    <xf numFmtId="0" fontId="29" fillId="28" borderId="0" applyNumberFormat="0" applyBorder="0" applyAlignment="0" applyProtection="0"/>
    <xf numFmtId="0" fontId="30" fillId="1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9" fillId="41" borderId="0" applyNumberFormat="0" applyBorder="0" applyAlignment="0" applyProtection="0"/>
    <xf numFmtId="0" fontId="29" fillId="22" borderId="0" applyNumberFormat="0" applyBorder="0" applyAlignment="0" applyProtection="0"/>
    <xf numFmtId="0" fontId="29" fillId="36"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9" fillId="26" borderId="0" applyNumberFormat="0" applyBorder="0" applyAlignment="0" applyProtection="0"/>
    <xf numFmtId="0" fontId="29" fillId="42"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9" fillId="30" borderId="0" applyNumberFormat="0" applyBorder="0" applyAlignment="0" applyProtection="0"/>
    <xf numFmtId="0" fontId="29" fillId="27" borderId="0" applyNumberFormat="0" applyBorder="0" applyAlignment="0" applyProtection="0"/>
    <xf numFmtId="0" fontId="29" fillId="43" borderId="0" applyNumberFormat="0" applyBorder="0" applyAlignment="0" applyProtection="0"/>
    <xf numFmtId="0" fontId="28" fillId="44" borderId="0" applyNumberFormat="0" applyBorder="0" applyAlignment="0" applyProtection="0"/>
    <xf numFmtId="0" fontId="28" fillId="3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172" fontId="31" fillId="48" borderId="23">
      <alignment horizontal="center" vertical="center"/>
    </xf>
    <xf numFmtId="49" fontId="6" fillId="0" borderId="18"/>
    <xf numFmtId="0" fontId="32" fillId="11" borderId="0" applyNumberFormat="0" applyBorder="0" applyAlignment="0" applyProtection="0"/>
    <xf numFmtId="0" fontId="33" fillId="35" borderId="0" applyNumberFormat="0" applyBorder="0" applyAlignment="0" applyProtection="0"/>
    <xf numFmtId="3" fontId="34" fillId="0" borderId="0" applyFill="0" applyBorder="0" applyProtection="0">
      <alignment horizontal="right"/>
    </xf>
    <xf numFmtId="0" fontId="35" fillId="0" borderId="24" applyNumberFormat="0" applyFont="0" applyProtection="0">
      <alignment wrapText="1"/>
    </xf>
    <xf numFmtId="173" fontId="20" fillId="0" borderId="0" applyFill="0" applyBorder="0" applyAlignment="0"/>
    <xf numFmtId="0" fontId="36" fillId="23" borderId="25" applyNumberFormat="0" applyAlignment="0" applyProtection="0"/>
    <xf numFmtId="0" fontId="37" fillId="49" borderId="25" applyNumberFormat="0" applyAlignment="0" applyProtection="0"/>
    <xf numFmtId="0" fontId="38" fillId="50" borderId="26" applyNumberFormat="0" applyAlignment="0" applyProtection="0"/>
    <xf numFmtId="0" fontId="38" fillId="36" borderId="26" applyNumberFormat="0" applyAlignment="0" applyProtection="0"/>
    <xf numFmtId="49" fontId="6" fillId="0" borderId="18"/>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38" fontId="3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2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41" fillId="0" borderId="0" applyNumberFormat="0" applyAlignment="0">
      <alignment horizontal="left"/>
    </xf>
    <xf numFmtId="175" fontId="6" fillId="0" borderId="0" applyFont="0" applyFill="0" applyBorder="0" applyAlignment="0" applyProtection="0"/>
    <xf numFmtId="176" fontId="42"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7"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39" fillId="0" borderId="0" applyFont="0" applyFill="0" applyBorder="0" applyAlignment="0" applyProtection="0"/>
    <xf numFmtId="44" fontId="6" fillId="0" borderId="0" applyFont="0" applyFill="0" applyBorder="0" applyAlignment="0" applyProtection="0"/>
    <xf numFmtId="177"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177"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178" fontId="6" fillId="51" borderId="0">
      <alignment horizontal="center"/>
    </xf>
    <xf numFmtId="0" fontId="6" fillId="0" borderId="18"/>
    <xf numFmtId="179" fontId="43" fillId="0" borderId="0">
      <alignment horizontal="right"/>
      <protection locked="0"/>
    </xf>
    <xf numFmtId="0" fontId="44" fillId="52"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5" fillId="0" borderId="0" applyNumberFormat="0" applyAlignment="0">
      <alignment horizontal="left"/>
    </xf>
    <xf numFmtId="0" fontId="46" fillId="0" borderId="0" applyNumberFormat="0" applyFill="0" applyBorder="0" applyAlignment="0" applyProtection="0"/>
    <xf numFmtId="0" fontId="47" fillId="0" borderId="0" applyNumberFormat="0" applyFill="0" applyBorder="0" applyAlignment="0" applyProtection="0"/>
    <xf numFmtId="0" fontId="6" fillId="0" borderId="18">
      <alignment horizontal="left"/>
    </xf>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0" fontId="35" fillId="0" borderId="0" applyNumberFormat="0" applyFill="0" applyBorder="0" applyAlignment="0" applyProtection="0"/>
    <xf numFmtId="0" fontId="35" fillId="0" borderId="0" applyNumberFormat="0" applyProtection="0">
      <alignment vertical="top" wrapText="1"/>
    </xf>
    <xf numFmtId="0" fontId="35" fillId="0" borderId="27" applyNumberFormat="0" applyProtection="0">
      <alignment vertical="top" wrapText="1"/>
    </xf>
    <xf numFmtId="38" fontId="48" fillId="0" borderId="28">
      <alignment horizontal="right"/>
    </xf>
    <xf numFmtId="168" fontId="42" fillId="0" borderId="0" applyFont="0" applyFill="0" applyBorder="0" applyAlignment="0" applyProtection="0"/>
    <xf numFmtId="180" fontId="6" fillId="0" borderId="0" applyFont="0" applyFill="0" applyBorder="0" applyAlignment="0" applyProtection="0">
      <alignment horizontal="center"/>
    </xf>
    <xf numFmtId="0" fontId="49" fillId="13" borderId="0" applyNumberFormat="0" applyBorder="0" applyAlignment="0" applyProtection="0"/>
    <xf numFmtId="0" fontId="49" fillId="55" borderId="0" applyNumberFormat="0" applyBorder="0" applyAlignment="0" applyProtection="0"/>
    <xf numFmtId="38" fontId="48" fillId="56" borderId="0" applyNumberFormat="0" applyBorder="0" applyAlignment="0" applyProtection="0"/>
    <xf numFmtId="0" fontId="50" fillId="0" borderId="0" applyNumberFormat="0" applyFill="0" applyBorder="0" applyAlignment="0" applyProtection="0"/>
    <xf numFmtId="0" fontId="51" fillId="0" borderId="22" applyNumberFormat="0" applyProtection="0">
      <alignment wrapText="1"/>
    </xf>
    <xf numFmtId="0" fontId="51" fillId="0" borderId="29" applyNumberFormat="0" applyProtection="0">
      <alignment horizontal="left" wrapText="1"/>
    </xf>
    <xf numFmtId="0" fontId="21" fillId="0" borderId="14" applyNumberFormat="0" applyAlignment="0" applyProtection="0">
      <alignment horizontal="left" vertical="center"/>
    </xf>
    <xf numFmtId="0" fontId="21" fillId="0" borderId="2">
      <alignment horizontal="left" vertical="center"/>
    </xf>
    <xf numFmtId="0" fontId="52" fillId="0" borderId="30" applyNumberFormat="0" applyFill="0" applyAlignment="0" applyProtection="0"/>
    <xf numFmtId="0" fontId="53" fillId="0" borderId="0" applyNumberFormat="0" applyFont="0" applyFill="0" applyBorder="0" applyProtection="0"/>
    <xf numFmtId="0" fontId="54" fillId="0" borderId="31" applyNumberFormat="0" applyFill="0" applyAlignment="0" applyProtection="0"/>
    <xf numFmtId="0" fontId="21" fillId="0" borderId="0" applyNumberFormat="0" applyFont="0" applyFill="0" applyBorder="0" applyProtection="0"/>
    <xf numFmtId="0" fontId="55" fillId="0" borderId="32" applyNumberFormat="0" applyFill="0" applyAlignment="0" applyProtection="0"/>
    <xf numFmtId="0" fontId="56" fillId="0" borderId="33"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181" fontId="6" fillId="0" borderId="0">
      <protection locked="0"/>
    </xf>
    <xf numFmtId="181" fontId="6" fillId="0" borderId="0">
      <protection locked="0"/>
    </xf>
    <xf numFmtId="181" fontId="6" fillId="0" borderId="0">
      <protection locked="0"/>
    </xf>
    <xf numFmtId="181" fontId="6" fillId="0" borderId="0">
      <protection locked="0"/>
    </xf>
    <xf numFmtId="181" fontId="6" fillId="0" borderId="0">
      <protection locked="0"/>
    </xf>
    <xf numFmtId="181" fontId="6" fillId="0" borderId="0">
      <protection locked="0"/>
    </xf>
    <xf numFmtId="181" fontId="6" fillId="0" borderId="0">
      <protection locked="0"/>
    </xf>
    <xf numFmtId="181" fontId="6" fillId="0" borderId="0">
      <protection locked="0"/>
    </xf>
    <xf numFmtId="182" fontId="6" fillId="0" borderId="0" applyFont="0" applyFill="0" applyBorder="0" applyAlignment="0" applyProtection="0">
      <alignment horizontal="center"/>
    </xf>
    <xf numFmtId="0" fontId="57" fillId="0" borderId="34" applyNumberFormat="0" applyFill="0" applyAlignment="0" applyProtection="0"/>
    <xf numFmtId="0" fontId="13"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xf numFmtId="10" fontId="48" fillId="57" borderId="8" applyNumberFormat="0" applyBorder="0" applyAlignment="0" applyProtection="0"/>
    <xf numFmtId="0" fontId="61" fillId="19" borderId="25" applyNumberFormat="0" applyAlignment="0" applyProtection="0"/>
    <xf numFmtId="0" fontId="62" fillId="45" borderId="25" applyNumberFormat="0" applyAlignment="0" applyProtection="0"/>
    <xf numFmtId="0" fontId="6" fillId="5" borderId="18" applyNumberFormat="0">
      <alignment horizontal="left" vertical="top"/>
    </xf>
    <xf numFmtId="0" fontId="6" fillId="0" borderId="18">
      <alignment horizontal="left"/>
    </xf>
    <xf numFmtId="0" fontId="63" fillId="0" borderId="35" applyNumberFormat="0" applyFill="0" applyAlignment="0" applyProtection="0"/>
    <xf numFmtId="0" fontId="64" fillId="0" borderId="36" applyNumberFormat="0" applyFill="0" applyAlignment="0" applyProtection="0"/>
    <xf numFmtId="0" fontId="6" fillId="0" borderId="18"/>
    <xf numFmtId="0" fontId="65" fillId="58" borderId="0" applyNumberFormat="0" applyBorder="0" applyAlignment="0" applyProtection="0"/>
    <xf numFmtId="0" fontId="65" fillId="45" borderId="0" applyNumberFormat="0" applyBorder="0" applyAlignment="0" applyProtection="0"/>
    <xf numFmtId="37" fontId="66" fillId="0" borderId="0"/>
    <xf numFmtId="183" fontId="67" fillId="0" borderId="0"/>
    <xf numFmtId="184" fontId="68" fillId="0" borderId="0"/>
    <xf numFmtId="184" fontId="68" fillId="0" borderId="0"/>
    <xf numFmtId="184" fontId="68" fillId="0" borderId="0"/>
    <xf numFmtId="184" fontId="68" fillId="0" borderId="0"/>
    <xf numFmtId="184" fontId="68" fillId="0" borderId="0"/>
    <xf numFmtId="184" fontId="68" fillId="0" borderId="0"/>
    <xf numFmtId="184" fontId="68" fillId="0" borderId="0"/>
    <xf numFmtId="0" fontId="69"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28" fillId="0" borderId="0"/>
    <xf numFmtId="0" fontId="6" fillId="0" borderId="0"/>
    <xf numFmtId="0" fontId="6" fillId="0" borderId="0"/>
    <xf numFmtId="0" fontId="28" fillId="0" borderId="0"/>
    <xf numFmtId="0" fontId="6" fillId="0" borderId="0"/>
    <xf numFmtId="0" fontId="6" fillId="0" borderId="0"/>
    <xf numFmtId="0" fontId="28" fillId="0" borderId="0"/>
    <xf numFmtId="0" fontId="6" fillId="0" borderId="0"/>
    <xf numFmtId="0" fontId="6" fillId="0" borderId="0"/>
    <xf numFmtId="0" fontId="28"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4" borderId="37" applyNumberFormat="0" applyFont="0" applyAlignment="0" applyProtection="0"/>
    <xf numFmtId="0" fontId="6" fillId="44" borderId="37" applyNumberFormat="0" applyFont="0" applyAlignment="0" applyProtection="0"/>
    <xf numFmtId="0" fontId="6" fillId="44" borderId="37" applyNumberFormat="0" applyFont="0" applyAlignment="0" applyProtection="0"/>
    <xf numFmtId="0" fontId="6" fillId="44" borderId="37" applyNumberFormat="0" applyFont="0" applyAlignment="0" applyProtection="0"/>
    <xf numFmtId="49" fontId="70" fillId="0" borderId="0" applyAlignment="0">
      <alignment horizontal="left" vertical="top"/>
    </xf>
    <xf numFmtId="0" fontId="71" fillId="23" borderId="38" applyNumberFormat="0" applyAlignment="0" applyProtection="0"/>
    <xf numFmtId="0" fontId="71" fillId="49" borderId="38" applyNumberFormat="0" applyAlignment="0" applyProtection="0"/>
    <xf numFmtId="8" fontId="6" fillId="0" borderId="18"/>
    <xf numFmtId="165" fontId="6" fillId="0" borderId="18">
      <alignment horizontal="right"/>
    </xf>
    <xf numFmtId="0" fontId="51" fillId="0" borderId="39" applyNumberFormat="0" applyProtection="0">
      <alignment wrapText="1"/>
    </xf>
    <xf numFmtId="184" fontId="72" fillId="0" borderId="1">
      <alignment vertical="center"/>
    </xf>
    <xf numFmtId="10" fontId="6" fillId="0" borderId="18"/>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85" fontId="6" fillId="0" borderId="18">
      <alignment horizontal="center"/>
    </xf>
    <xf numFmtId="0" fontId="73" fillId="0" borderId="0" applyNumberFormat="0" applyFill="0" applyBorder="0" applyAlignment="0"/>
    <xf numFmtId="169" fontId="34" fillId="0" borderId="0" applyFill="0" applyBorder="0" applyProtection="0">
      <alignment horizontal="right"/>
    </xf>
    <xf numFmtId="14" fontId="74" fillId="0" borderId="0" applyNumberFormat="0" applyFill="0" applyBorder="0" applyAlignment="0" applyProtection="0">
      <alignment horizontal="left"/>
    </xf>
    <xf numFmtId="8" fontId="6" fillId="0" borderId="18"/>
    <xf numFmtId="4" fontId="23" fillId="58" borderId="40" applyNumberFormat="0" applyProtection="0">
      <alignment vertical="center"/>
    </xf>
    <xf numFmtId="4" fontId="75" fillId="58" borderId="40" applyNumberFormat="0" applyProtection="0">
      <alignment vertical="center"/>
    </xf>
    <xf numFmtId="4" fontId="23" fillId="58" borderId="40" applyNumberFormat="0" applyProtection="0">
      <alignment horizontal="left" vertical="center" indent="1"/>
    </xf>
    <xf numFmtId="0" fontId="23" fillId="58" borderId="40" applyNumberFormat="0" applyProtection="0">
      <alignment horizontal="left" vertical="top" indent="1"/>
    </xf>
    <xf numFmtId="4" fontId="23" fillId="10" borderId="0" applyNumberFormat="0" applyProtection="0">
      <alignment horizontal="left" vertical="center" indent="1"/>
    </xf>
    <xf numFmtId="4" fontId="20" fillId="11" borderId="40" applyNumberFormat="0" applyProtection="0">
      <alignment horizontal="right" vertical="center"/>
    </xf>
    <xf numFmtId="4" fontId="20" fillId="12" borderId="40" applyNumberFormat="0" applyProtection="0">
      <alignment horizontal="right" vertical="center"/>
    </xf>
    <xf numFmtId="4" fontId="20" fillId="37" borderId="40" applyNumberFormat="0" applyProtection="0">
      <alignment horizontal="right" vertical="center"/>
    </xf>
    <xf numFmtId="4" fontId="20" fillId="24" borderId="40" applyNumberFormat="0" applyProtection="0">
      <alignment horizontal="right" vertical="center"/>
    </xf>
    <xf numFmtId="4" fontId="20" fillId="28" borderId="40" applyNumberFormat="0" applyProtection="0">
      <alignment horizontal="right" vertical="center"/>
    </xf>
    <xf numFmtId="4" fontId="20" fillId="46" borderId="40" applyNumberFormat="0" applyProtection="0">
      <alignment horizontal="right" vertical="center"/>
    </xf>
    <xf numFmtId="4" fontId="20" fillId="22" borderId="40" applyNumberFormat="0" applyProtection="0">
      <alignment horizontal="right" vertical="center"/>
    </xf>
    <xf numFmtId="4" fontId="20" fillId="59" borderId="40" applyNumberFormat="0" applyProtection="0">
      <alignment horizontal="right" vertical="center"/>
    </xf>
    <xf numFmtId="4" fontId="20" fillId="21" borderId="40" applyNumberFormat="0" applyProtection="0">
      <alignment horizontal="right" vertical="center"/>
    </xf>
    <xf numFmtId="4" fontId="23" fillId="60" borderId="41" applyNumberFormat="0" applyProtection="0">
      <alignment horizontal="left" vertical="center" indent="1"/>
    </xf>
    <xf numFmtId="4" fontId="20" fillId="61" borderId="0" applyNumberFormat="0" applyProtection="0">
      <alignment horizontal="left" vertical="center" indent="1"/>
    </xf>
    <xf numFmtId="4" fontId="76" fillId="20" borderId="0" applyNumberFormat="0" applyProtection="0">
      <alignment horizontal="left" vertical="center" indent="1"/>
    </xf>
    <xf numFmtId="4" fontId="20" fillId="10" borderId="40" applyNumberFormat="0" applyProtection="0">
      <alignment horizontal="right" vertical="center"/>
    </xf>
    <xf numFmtId="4" fontId="20" fillId="61" borderId="0" applyNumberFormat="0" applyProtection="0">
      <alignment horizontal="left" vertical="center" indent="1"/>
    </xf>
    <xf numFmtId="4" fontId="20" fillId="61" borderId="0" applyNumberFormat="0" applyProtection="0">
      <alignment horizontal="left" vertical="center" indent="1"/>
    </xf>
    <xf numFmtId="4" fontId="20" fillId="10" borderId="0" applyNumberFormat="0" applyProtection="0">
      <alignment horizontal="left" vertical="center" indent="1"/>
    </xf>
    <xf numFmtId="4" fontId="20" fillId="10" borderId="0" applyNumberFormat="0" applyProtection="0">
      <alignment horizontal="left" vertical="center" indent="1"/>
    </xf>
    <xf numFmtId="0" fontId="6" fillId="20" borderId="40" applyNumberFormat="0" applyProtection="0">
      <alignment horizontal="left" vertical="center" indent="1"/>
    </xf>
    <xf numFmtId="0" fontId="6" fillId="20" borderId="40" applyNumberFormat="0" applyProtection="0">
      <alignment horizontal="left" vertical="center" indent="1"/>
    </xf>
    <xf numFmtId="0" fontId="6" fillId="20" borderId="40" applyNumberFormat="0" applyProtection="0">
      <alignment horizontal="left" vertical="center" indent="1"/>
    </xf>
    <xf numFmtId="0" fontId="6" fillId="20" borderId="40" applyNumberFormat="0" applyProtection="0">
      <alignment horizontal="left" vertical="center" indent="1"/>
    </xf>
    <xf numFmtId="0" fontId="6" fillId="20" borderId="40" applyNumberFormat="0" applyProtection="0">
      <alignment horizontal="left" vertical="top" indent="1"/>
    </xf>
    <xf numFmtId="0" fontId="6" fillId="20" borderId="40" applyNumberFormat="0" applyProtection="0">
      <alignment horizontal="left" vertical="top" indent="1"/>
    </xf>
    <xf numFmtId="0" fontId="6" fillId="20" borderId="40" applyNumberFormat="0" applyProtection="0">
      <alignment horizontal="left" vertical="top" indent="1"/>
    </xf>
    <xf numFmtId="0" fontId="6" fillId="20" borderId="40" applyNumberFormat="0" applyProtection="0">
      <alignment horizontal="left" vertical="top" indent="1"/>
    </xf>
    <xf numFmtId="0" fontId="6" fillId="10" borderId="40" applyNumberFormat="0" applyProtection="0">
      <alignment horizontal="left" vertical="center" indent="1"/>
    </xf>
    <xf numFmtId="0" fontId="6" fillId="10" borderId="40" applyNumberFormat="0" applyProtection="0">
      <alignment horizontal="left" vertical="center" indent="1"/>
    </xf>
    <xf numFmtId="0" fontId="6" fillId="10" borderId="40" applyNumberFormat="0" applyProtection="0">
      <alignment horizontal="left" vertical="center" indent="1"/>
    </xf>
    <xf numFmtId="0" fontId="6" fillId="10" borderId="40" applyNumberFormat="0" applyProtection="0">
      <alignment horizontal="left" vertical="center" indent="1"/>
    </xf>
    <xf numFmtId="0" fontId="6" fillId="10" borderId="40" applyNumberFormat="0" applyProtection="0">
      <alignment horizontal="left" vertical="top" indent="1"/>
    </xf>
    <xf numFmtId="0" fontId="6" fillId="10" borderId="40" applyNumberFormat="0" applyProtection="0">
      <alignment horizontal="left" vertical="top" indent="1"/>
    </xf>
    <xf numFmtId="0" fontId="6" fillId="10" borderId="40" applyNumberFormat="0" applyProtection="0">
      <alignment horizontal="left" vertical="top" indent="1"/>
    </xf>
    <xf numFmtId="0" fontId="6" fillId="10" borderId="40" applyNumberFormat="0" applyProtection="0">
      <alignment horizontal="left" vertical="top" indent="1"/>
    </xf>
    <xf numFmtId="0" fontId="6" fillId="18" borderId="40" applyNumberFormat="0" applyProtection="0">
      <alignment horizontal="left" vertical="center" indent="1"/>
    </xf>
    <xf numFmtId="0" fontId="6" fillId="18" borderId="40" applyNumberFormat="0" applyProtection="0">
      <alignment horizontal="left" vertical="center" indent="1"/>
    </xf>
    <xf numFmtId="0" fontId="6" fillId="18" borderId="40" applyNumberFormat="0" applyProtection="0">
      <alignment horizontal="left" vertical="center" indent="1"/>
    </xf>
    <xf numFmtId="0" fontId="6" fillId="18" borderId="40" applyNumberFormat="0" applyProtection="0">
      <alignment horizontal="left" vertical="center" indent="1"/>
    </xf>
    <xf numFmtId="0" fontId="6" fillId="18" borderId="40" applyNumberFormat="0" applyProtection="0">
      <alignment horizontal="left" vertical="top" indent="1"/>
    </xf>
    <xf numFmtId="0" fontId="6" fillId="18" borderId="40" applyNumberFormat="0" applyProtection="0">
      <alignment horizontal="left" vertical="top" indent="1"/>
    </xf>
    <xf numFmtId="0" fontId="6" fillId="18" borderId="40" applyNumberFormat="0" applyProtection="0">
      <alignment horizontal="left" vertical="top" indent="1"/>
    </xf>
    <xf numFmtId="0" fontId="6" fillId="18" borderId="40" applyNumberFormat="0" applyProtection="0">
      <alignment horizontal="left" vertical="top" indent="1"/>
    </xf>
    <xf numFmtId="0" fontId="6" fillId="61" borderId="40" applyNumberFormat="0" applyProtection="0">
      <alignment horizontal="left" vertical="center" indent="1"/>
    </xf>
    <xf numFmtId="0" fontId="6" fillId="61" borderId="40" applyNumberFormat="0" applyProtection="0">
      <alignment horizontal="left" vertical="center" indent="1"/>
    </xf>
    <xf numFmtId="0" fontId="6" fillId="61" borderId="40" applyNumberFormat="0" applyProtection="0">
      <alignment horizontal="left" vertical="center" indent="1"/>
    </xf>
    <xf numFmtId="0" fontId="6" fillId="61" borderId="40" applyNumberFormat="0" applyProtection="0">
      <alignment horizontal="left" vertical="center" indent="1"/>
    </xf>
    <xf numFmtId="0" fontId="6" fillId="61" borderId="40" applyNumberFormat="0" applyProtection="0">
      <alignment horizontal="left" vertical="top" indent="1"/>
    </xf>
    <xf numFmtId="0" fontId="6" fillId="61" borderId="40" applyNumberFormat="0" applyProtection="0">
      <alignment horizontal="left" vertical="top" indent="1"/>
    </xf>
    <xf numFmtId="0" fontId="6" fillId="61" borderId="40" applyNumberFormat="0" applyProtection="0">
      <alignment horizontal="left" vertical="top" indent="1"/>
    </xf>
    <xf numFmtId="0" fontId="6" fillId="61" borderId="40" applyNumberFormat="0" applyProtection="0">
      <alignment horizontal="left" vertical="top" indent="1"/>
    </xf>
    <xf numFmtId="0" fontId="6" fillId="16" borderId="8" applyNumberFormat="0">
      <protection locked="0"/>
    </xf>
    <xf numFmtId="0" fontId="6" fillId="16" borderId="8" applyNumberFormat="0">
      <protection locked="0"/>
    </xf>
    <xf numFmtId="0" fontId="6" fillId="16" borderId="8" applyNumberFormat="0">
      <protection locked="0"/>
    </xf>
    <xf numFmtId="0" fontId="6" fillId="16" borderId="8" applyNumberFormat="0">
      <protection locked="0"/>
    </xf>
    <xf numFmtId="0" fontId="77" fillId="20" borderId="42" applyBorder="0"/>
    <xf numFmtId="4" fontId="20" fillId="14" borderId="40" applyNumberFormat="0" applyProtection="0">
      <alignment vertical="center"/>
    </xf>
    <xf numFmtId="4" fontId="78" fillId="14" borderId="40" applyNumberFormat="0" applyProtection="0">
      <alignment vertical="center"/>
    </xf>
    <xf numFmtId="4" fontId="20" fillId="14" borderId="40" applyNumberFormat="0" applyProtection="0">
      <alignment horizontal="left" vertical="center" indent="1"/>
    </xf>
    <xf numFmtId="0" fontId="20" fillId="14" borderId="40" applyNumberFormat="0" applyProtection="0">
      <alignment horizontal="left" vertical="top" indent="1"/>
    </xf>
    <xf numFmtId="4" fontId="20" fillId="61" borderId="40" applyNumberFormat="0" applyProtection="0">
      <alignment horizontal="right" vertical="center"/>
    </xf>
    <xf numFmtId="4" fontId="78" fillId="61" borderId="40" applyNumberFormat="0" applyProtection="0">
      <alignment horizontal="right" vertical="center"/>
    </xf>
    <xf numFmtId="4" fontId="20" fillId="10" borderId="40" applyNumberFormat="0" applyProtection="0">
      <alignment horizontal="left" vertical="center" indent="1"/>
    </xf>
    <xf numFmtId="0" fontId="20" fillId="10" borderId="40" applyNumberFormat="0" applyProtection="0">
      <alignment horizontal="left" vertical="top" indent="1"/>
    </xf>
    <xf numFmtId="4" fontId="79" fillId="62" borderId="0" applyNumberFormat="0" applyProtection="0">
      <alignment horizontal="left" vertical="center" indent="1"/>
    </xf>
    <xf numFmtId="0" fontId="48" fillId="63" borderId="8"/>
    <xf numFmtId="4" fontId="22" fillId="61" borderId="40" applyNumberFormat="0" applyProtection="0">
      <alignment horizontal="right" vertical="center"/>
    </xf>
    <xf numFmtId="0" fontId="35" fillId="0" borderId="43" applyNumberFormat="0" applyFont="0" applyFill="0" applyProtection="0">
      <alignment wrapText="1"/>
    </xf>
    <xf numFmtId="0" fontId="51" fillId="0" borderId="44" applyNumberFormat="0" applyFill="0" applyProtection="0">
      <alignment wrapText="1"/>
    </xf>
    <xf numFmtId="0" fontId="80" fillId="0" borderId="0" applyNumberFormat="0" applyFill="0" applyBorder="0" applyAlignment="0" applyProtection="0"/>
    <xf numFmtId="0" fontId="6" fillId="0" borderId="18">
      <alignment horizontal="right"/>
    </xf>
    <xf numFmtId="49" fontId="6" fillId="0" borderId="18"/>
    <xf numFmtId="49" fontId="21" fillId="0" borderId="0" applyAlignment="0">
      <alignment horizontal="left" vertical="top"/>
    </xf>
    <xf numFmtId="0" fontId="81" fillId="0" borderId="0"/>
    <xf numFmtId="0" fontId="82" fillId="0" borderId="0" applyNumberFormat="0" applyFill="0" applyBorder="0" applyProtection="0">
      <alignment vertical="center"/>
    </xf>
    <xf numFmtId="0" fontId="83" fillId="0" borderId="0" applyNumberFormat="0" applyFill="0" applyBorder="0" applyProtection="0">
      <alignment horizontal="center" wrapText="1"/>
    </xf>
    <xf numFmtId="0" fontId="83" fillId="0" borderId="0" applyNumberFormat="0" applyFill="0" applyBorder="0" applyProtection="0">
      <alignment horizontal="center" wrapText="1"/>
    </xf>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6" fillId="0" borderId="0" applyNumberFormat="0" applyFont="0" applyFill="0" applyBorder="0" applyAlignment="0" applyProtection="0"/>
    <xf numFmtId="185" fontId="83" fillId="0" borderId="0" applyFill="0" applyBorder="0" applyProtection="0">
      <alignment horizontal="center"/>
    </xf>
    <xf numFmtId="185" fontId="83" fillId="0" borderId="0" applyFill="0" applyBorder="0" applyProtection="0">
      <alignment horizontal="center"/>
    </xf>
    <xf numFmtId="185" fontId="85" fillId="0" borderId="0" applyFill="0" applyBorder="0" applyProtection="0">
      <alignment horizontal="center"/>
    </xf>
    <xf numFmtId="185" fontId="85" fillId="0" borderId="0" applyFill="0" applyBorder="0" applyProtection="0">
      <alignment horizontal="center"/>
    </xf>
    <xf numFmtId="186" fontId="83" fillId="0" borderId="0" applyFill="0" applyBorder="0" applyProtection="0">
      <alignment horizontal="center"/>
    </xf>
    <xf numFmtId="186" fontId="83" fillId="0" borderId="0" applyFill="0" applyBorder="0" applyProtection="0">
      <alignment horizontal="center"/>
    </xf>
    <xf numFmtId="186" fontId="85" fillId="0" borderId="0" applyFill="0" applyBorder="0" applyProtection="0">
      <alignment horizontal="center"/>
    </xf>
    <xf numFmtId="186" fontId="85" fillId="0" borderId="0" applyFill="0" applyBorder="0" applyProtection="0">
      <alignment horizontal="center"/>
    </xf>
    <xf numFmtId="0" fontId="85" fillId="0" borderId="0" applyNumberFormat="0" applyFill="0" applyBorder="0" applyProtection="0">
      <alignment wrapText="1"/>
    </xf>
    <xf numFmtId="0" fontId="85" fillId="0" borderId="0" applyNumberFormat="0" applyFill="0" applyBorder="0" applyProtection="0">
      <alignment wrapText="1"/>
    </xf>
    <xf numFmtId="0" fontId="85" fillId="0" borderId="8" applyNumberFormat="0" applyFill="0" applyProtection="0">
      <alignment wrapText="1"/>
    </xf>
    <xf numFmtId="0" fontId="85" fillId="0" borderId="8" applyNumberFormat="0" applyFill="0" applyProtection="0">
      <alignment wrapText="1"/>
    </xf>
    <xf numFmtId="0" fontId="85" fillId="0" borderId="0" applyNumberFormat="0" applyFill="0" applyBorder="0" applyAlignment="0" applyProtection="0"/>
    <xf numFmtId="0" fontId="85" fillId="0" borderId="0" applyNumberFormat="0" applyFill="0" applyBorder="0" applyAlignment="0" applyProtection="0"/>
    <xf numFmtId="0" fontId="6" fillId="0" borderId="15" applyNumberFormat="0" applyFont="0" applyFill="0" applyAlignment="0" applyProtection="0"/>
    <xf numFmtId="0" fontId="6" fillId="0" borderId="15"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9" applyNumberFormat="0" applyFont="0" applyFill="0" applyAlignment="0" applyProtection="0"/>
    <xf numFmtId="0" fontId="6" fillId="0" borderId="19"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6" applyNumberFormat="0" applyFont="0" applyFill="0" applyAlignment="0" applyProtection="0"/>
    <xf numFmtId="0" fontId="6" fillId="0" borderId="6" applyNumberFormat="0" applyFont="0" applyFill="0" applyAlignment="0" applyProtection="0"/>
    <xf numFmtId="0" fontId="6" fillId="0" borderId="7" applyNumberFormat="0" applyFont="0" applyFill="0" applyAlignment="0" applyProtection="0"/>
    <xf numFmtId="0" fontId="6" fillId="0" borderId="7" applyNumberFormat="0" applyFont="0" applyFill="0" applyAlignment="0" applyProtection="0"/>
    <xf numFmtId="0" fontId="6" fillId="0" borderId="11" applyNumberFormat="0" applyFont="0" applyFill="0" applyAlignment="0" applyProtection="0"/>
    <xf numFmtId="0" fontId="6" fillId="0" borderId="11"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40" fontId="87" fillId="0" borderId="0" applyBorder="0">
      <alignment horizontal="right"/>
    </xf>
    <xf numFmtId="0" fontId="28" fillId="0" borderId="0"/>
    <xf numFmtId="0" fontId="88" fillId="0" borderId="0" applyNumberFormat="0" applyProtection="0">
      <alignment horizontal="left"/>
    </xf>
    <xf numFmtId="49" fontId="89" fillId="0" borderId="1">
      <alignment vertical="center"/>
    </xf>
    <xf numFmtId="0" fontId="90" fillId="0" borderId="0" applyNumberFormat="0" applyFill="0" applyBorder="0" applyAlignment="0" applyProtection="0"/>
    <xf numFmtId="0" fontId="80" fillId="0" borderId="0" applyNumberFormat="0" applyFill="0" applyBorder="0" applyAlignment="0" applyProtection="0"/>
    <xf numFmtId="0" fontId="44" fillId="0" borderId="45" applyNumberFormat="0" applyFill="0" applyAlignment="0" applyProtection="0"/>
    <xf numFmtId="0" fontId="6" fillId="0" borderId="46" applyNumberFormat="0" applyFill="0" applyBorder="0" applyAlignment="0" applyProtection="0"/>
    <xf numFmtId="0" fontId="6" fillId="0" borderId="46" applyNumberFormat="0" applyFill="0" applyBorder="0" applyAlignment="0" applyProtection="0"/>
    <xf numFmtId="0" fontId="6" fillId="0" borderId="46" applyNumberFormat="0" applyFill="0" applyBorder="0" applyAlignment="0" applyProtection="0"/>
    <xf numFmtId="37" fontId="48" fillId="6" borderId="0" applyNumberFormat="0" applyBorder="0" applyAlignment="0" applyProtection="0"/>
    <xf numFmtId="37" fontId="48" fillId="0" borderId="0"/>
    <xf numFmtId="37" fontId="48" fillId="0" borderId="0"/>
    <xf numFmtId="3" fontId="91" fillId="0" borderId="34" applyProtection="0"/>
    <xf numFmtId="0" fontId="78"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6" fillId="0" borderId="9" applyNumberFormat="0" applyAlignment="0"/>
    <xf numFmtId="0" fontId="6" fillId="0" borderId="18" applyNumberFormat="0" applyAlignment="0"/>
    <xf numFmtId="0" fontId="6" fillId="0" borderId="10" applyNumberFormat="0" applyAlignment="0">
      <alignment horizontal="center"/>
    </xf>
    <xf numFmtId="0" fontId="8" fillId="64" borderId="0" applyBorder="0">
      <alignment horizontal="center"/>
    </xf>
    <xf numFmtId="0" fontId="6" fillId="6" borderId="0" applyBorder="0"/>
    <xf numFmtId="0" fontId="6" fillId="0" borderId="0" applyBorder="0"/>
    <xf numFmtId="169" fontId="8" fillId="65" borderId="0" applyBorder="0"/>
    <xf numFmtId="0" fontId="6" fillId="8" borderId="0" applyBorder="0"/>
    <xf numFmtId="0" fontId="6" fillId="66" borderId="0" applyBorder="0"/>
    <xf numFmtId="0" fontId="6" fillId="8" borderId="0" applyBorder="0">
      <alignment wrapText="1"/>
    </xf>
    <xf numFmtId="169" fontId="8" fillId="66" borderId="0" applyBorder="0"/>
    <xf numFmtId="169" fontId="8" fillId="67" borderId="0" applyBorder="0"/>
    <xf numFmtId="169" fontId="6" fillId="8" borderId="0" applyBorder="0"/>
    <xf numFmtId="0" fontId="6" fillId="68" borderId="0" applyBorder="0"/>
    <xf numFmtId="169" fontId="6" fillId="69" borderId="0" applyBorder="0"/>
    <xf numFmtId="0" fontId="6" fillId="7" borderId="0" applyBorder="0"/>
    <xf numFmtId="0" fontId="30" fillId="70" borderId="0" applyBorder="0"/>
    <xf numFmtId="0" fontId="8" fillId="67" borderId="0" applyNumberFormat="0" applyBorder="0" applyAlignment="0"/>
    <xf numFmtId="0" fontId="8" fillId="11" borderId="0" applyNumberFormat="0" applyBorder="0" applyAlignment="0"/>
    <xf numFmtId="0" fontId="8" fillId="50" borderId="0" applyNumberFormat="0" applyBorder="0" applyAlignment="0"/>
    <xf numFmtId="0" fontId="8" fillId="71" borderId="0" applyNumberFormat="0" applyBorder="0" applyAlignment="0"/>
    <xf numFmtId="0" fontId="8" fillId="72" borderId="0" applyNumberFormat="0" applyBorder="0" applyAlignment="0"/>
    <xf numFmtId="0" fontId="8" fillId="32" borderId="0" applyNumberFormat="0" applyBorder="0" applyAlignment="0"/>
    <xf numFmtId="0" fontId="8" fillId="73" borderId="0" applyNumberFormat="0" applyBorder="0" applyAlignment="0"/>
    <xf numFmtId="1" fontId="8" fillId="7" borderId="8" applyNumberFormat="0" applyAlignment="0">
      <alignment horizontal="center"/>
    </xf>
    <xf numFmtId="1" fontId="8" fillId="48" borderId="8" applyNumberFormat="0" applyAlignment="0">
      <alignment horizontal="left"/>
    </xf>
    <xf numFmtId="0" fontId="8" fillId="48" borderId="8" applyNumberFormat="0" applyAlignment="0"/>
    <xf numFmtId="0" fontId="6" fillId="0" borderId="18">
      <alignment horizontal="center"/>
    </xf>
    <xf numFmtId="49" fontId="6" fillId="28" borderId="18">
      <alignment horizontal="center"/>
    </xf>
    <xf numFmtId="0" fontId="95" fillId="0" borderId="0" applyNumberFormat="0" applyFill="0" applyBorder="0" applyAlignment="0" applyProtection="0"/>
  </cellStyleXfs>
  <cellXfs count="91">
    <xf numFmtId="0" fontId="0" fillId="0" borderId="0" xfId="0"/>
    <xf numFmtId="0" fontId="7" fillId="2" borderId="0" xfId="3" applyFont="1" applyFill="1"/>
    <xf numFmtId="164" fontId="7" fillId="0" borderId="8" xfId="4" applyNumberFormat="1" applyFont="1" applyFill="1" applyBorder="1" applyAlignment="1">
      <alignment horizontal="center"/>
    </xf>
    <xf numFmtId="9" fontId="7" fillId="0" borderId="8" xfId="4" applyNumberFormat="1" applyFont="1" applyFill="1" applyBorder="1" applyAlignment="1">
      <alignment horizontal="center"/>
    </xf>
    <xf numFmtId="0" fontId="7" fillId="0" borderId="8" xfId="3" applyFont="1" applyFill="1" applyBorder="1" applyAlignment="1">
      <alignment horizontal="center"/>
    </xf>
    <xf numFmtId="164" fontId="7" fillId="0" borderId="8" xfId="3" applyNumberFormat="1" applyFont="1" applyFill="1" applyBorder="1" applyAlignment="1">
      <alignment horizontal="center"/>
    </xf>
    <xf numFmtId="0" fontId="7" fillId="2" borderId="11" xfId="3" applyFont="1" applyFill="1" applyBorder="1" applyAlignment="1">
      <alignment horizontal="center"/>
    </xf>
    <xf numFmtId="3" fontId="11" fillId="3" borderId="8" xfId="1" applyFont="1" applyFill="1" applyBorder="1" applyAlignment="1">
      <alignment horizontal="center" vertical="center" wrapText="1"/>
    </xf>
    <xf numFmtId="0" fontId="7" fillId="2" borderId="0" xfId="3" applyFont="1" applyFill="1" applyBorder="1" applyAlignment="1">
      <alignment horizontal="center"/>
    </xf>
    <xf numFmtId="0" fontId="10" fillId="2" borderId="0" xfId="3" applyFont="1" applyFill="1" applyBorder="1" applyAlignment="1">
      <alignment horizontal="left"/>
    </xf>
    <xf numFmtId="0" fontId="7" fillId="0" borderId="9" xfId="3" applyFont="1" applyFill="1" applyBorder="1" applyAlignment="1">
      <alignment horizontal="center"/>
    </xf>
    <xf numFmtId="0" fontId="11" fillId="3" borderId="8" xfId="3" applyFont="1" applyFill="1" applyBorder="1" applyAlignment="1">
      <alignment horizontal="center" vertical="center" wrapText="1"/>
    </xf>
    <xf numFmtId="0" fontId="7" fillId="2" borderId="0" xfId="3" applyFont="1" applyFill="1" applyBorder="1" applyAlignment="1">
      <alignment horizontal="left"/>
    </xf>
    <xf numFmtId="0" fontId="7" fillId="2" borderId="0" xfId="3" applyFont="1" applyFill="1"/>
    <xf numFmtId="0" fontId="7" fillId="2" borderId="0" xfId="3" applyFont="1" applyFill="1" applyBorder="1"/>
    <xf numFmtId="0" fontId="7" fillId="2" borderId="8" xfId="3" applyFont="1" applyFill="1" applyBorder="1"/>
    <xf numFmtId="0" fontId="7" fillId="0" borderId="8" xfId="3" applyFont="1" applyFill="1" applyBorder="1" applyAlignment="1">
      <alignment horizontal="center"/>
    </xf>
    <xf numFmtId="0" fontId="7" fillId="2" borderId="8" xfId="3" applyFont="1" applyFill="1" applyBorder="1" applyAlignment="1">
      <alignment horizontal="left"/>
    </xf>
    <xf numFmtId="3" fontId="11" fillId="3" borderId="8" xfId="1" applyFont="1" applyFill="1" applyBorder="1" applyAlignment="1">
      <alignment horizontal="center" vertical="center" wrapText="1"/>
    </xf>
    <xf numFmtId="0" fontId="11" fillId="3" borderId="8" xfId="3" applyFont="1" applyFill="1" applyBorder="1" applyAlignment="1">
      <alignment horizontal="center" vertical="center"/>
    </xf>
    <xf numFmtId="164" fontId="7" fillId="2" borderId="8" xfId="1" applyNumberFormat="1" applyFont="1" applyFill="1" applyBorder="1" applyAlignment="1">
      <alignment horizontal="center" vertical="center" wrapText="1"/>
    </xf>
    <xf numFmtId="1" fontId="7" fillId="2" borderId="8" xfId="4"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11" fillId="3" borderId="8" xfId="3" applyFont="1" applyFill="1" applyBorder="1" applyAlignment="1">
      <alignment horizontal="left" vertical="center"/>
    </xf>
    <xf numFmtId="0" fontId="7" fillId="2" borderId="8" xfId="1" applyNumberFormat="1" applyFont="1" applyFill="1" applyBorder="1" applyAlignment="1">
      <alignment horizontal="left" vertical="center" wrapText="1"/>
    </xf>
    <xf numFmtId="0" fontId="7" fillId="2" borderId="0" xfId="3" applyFont="1" applyFill="1" applyAlignment="1">
      <alignment horizontal="left"/>
    </xf>
    <xf numFmtId="0" fontId="6" fillId="2" borderId="0" xfId="3" applyFont="1" applyFill="1" applyAlignment="1">
      <alignment horizontal="left"/>
    </xf>
    <xf numFmtId="0" fontId="7" fillId="2" borderId="11" xfId="1" applyNumberFormat="1" applyFont="1" applyFill="1" applyBorder="1" applyAlignment="1">
      <alignment horizontal="center" vertical="center" wrapText="1"/>
    </xf>
    <xf numFmtId="3" fontId="7" fillId="2" borderId="8" xfId="1" applyNumberFormat="1" applyFont="1" applyFill="1" applyBorder="1" applyAlignment="1">
      <alignment horizontal="center" vertical="center" wrapText="1"/>
    </xf>
    <xf numFmtId="9" fontId="7" fillId="2" borderId="8" xfId="2" applyFont="1" applyFill="1" applyBorder="1" applyAlignment="1">
      <alignment horizontal="center" vertical="center" wrapText="1"/>
    </xf>
    <xf numFmtId="164" fontId="7" fillId="2" borderId="8" xfId="2" applyNumberFormat="1" applyFont="1" applyFill="1" applyBorder="1" applyAlignment="1">
      <alignment horizontal="center" vertical="center" wrapText="1"/>
    </xf>
    <xf numFmtId="9" fontId="7" fillId="2" borderId="8" xfId="2" applyNumberFormat="1" applyFont="1" applyFill="1" applyBorder="1" applyAlignment="1">
      <alignment horizontal="center" vertical="center" wrapText="1"/>
    </xf>
    <xf numFmtId="9" fontId="7" fillId="2" borderId="11" xfId="2" applyFont="1" applyFill="1" applyBorder="1" applyAlignment="1">
      <alignment horizontal="center" vertical="center" wrapText="1"/>
    </xf>
    <xf numFmtId="164" fontId="7" fillId="2" borderId="11" xfId="1" applyNumberFormat="1" applyFont="1" applyFill="1" applyBorder="1" applyAlignment="1">
      <alignment horizontal="center" vertical="center" wrapText="1"/>
    </xf>
    <xf numFmtId="0" fontId="19" fillId="2" borderId="0" xfId="3" applyFont="1" applyFill="1" applyBorder="1" applyAlignment="1">
      <alignment horizontal="left"/>
    </xf>
    <xf numFmtId="0" fontId="7" fillId="2" borderId="8" xfId="3" applyFont="1" applyFill="1" applyBorder="1" applyAlignment="1">
      <alignment horizontal="center"/>
    </xf>
    <xf numFmtId="0" fontId="10" fillId="2" borderId="11" xfId="3" applyFont="1" applyFill="1" applyBorder="1" applyAlignment="1">
      <alignment horizontal="left" vertical="center"/>
    </xf>
    <xf numFmtId="0" fontId="10" fillId="2" borderId="19" xfId="3" applyFont="1" applyFill="1" applyBorder="1" applyAlignment="1">
      <alignment horizontal="left" vertical="center"/>
    </xf>
    <xf numFmtId="0" fontId="10" fillId="2" borderId="4" xfId="3" applyFont="1" applyFill="1" applyBorder="1" applyAlignment="1">
      <alignment horizontal="left" vertical="center"/>
    </xf>
    <xf numFmtId="0" fontId="7" fillId="2" borderId="8" xfId="3" applyFont="1" applyFill="1" applyBorder="1" applyAlignment="1">
      <alignment horizontal="center"/>
    </xf>
    <xf numFmtId="164" fontId="12" fillId="0" borderId="8" xfId="3" applyNumberFormat="1" applyFont="1" applyFill="1" applyBorder="1" applyAlignment="1">
      <alignment horizontal="center"/>
    </xf>
    <xf numFmtId="0" fontId="10" fillId="2" borderId="8" xfId="3" applyFont="1" applyFill="1" applyBorder="1" applyAlignment="1">
      <alignment horizontal="left" vertical="center"/>
    </xf>
    <xf numFmtId="10" fontId="7" fillId="0" borderId="8" xfId="4" applyNumberFormat="1" applyFont="1" applyFill="1" applyBorder="1" applyAlignment="1">
      <alignment horizontal="center"/>
    </xf>
    <xf numFmtId="0" fontId="10" fillId="2" borderId="9" xfId="3" applyFont="1" applyFill="1" applyBorder="1" applyAlignment="1">
      <alignment horizontal="left" vertical="center"/>
    </xf>
    <xf numFmtId="164" fontId="7" fillId="0" borderId="9" xfId="4" applyNumberFormat="1" applyFont="1" applyFill="1" applyBorder="1" applyAlignment="1">
      <alignment horizontal="center"/>
    </xf>
    <xf numFmtId="9" fontId="7" fillId="0" borderId="9" xfId="4" applyNumberFormat="1" applyFont="1" applyFill="1" applyBorder="1" applyAlignment="1">
      <alignment horizontal="center"/>
    </xf>
    <xf numFmtId="0" fontId="10" fillId="2" borderId="20" xfId="3" applyFont="1" applyFill="1" applyBorder="1" applyAlignment="1">
      <alignment horizontal="left" vertical="center"/>
    </xf>
    <xf numFmtId="0" fontId="7" fillId="0" borderId="13" xfId="3" applyFont="1" applyFill="1" applyBorder="1" applyAlignment="1">
      <alignment horizontal="center"/>
    </xf>
    <xf numFmtId="0" fontId="10" fillId="2" borderId="13" xfId="3" applyFont="1" applyFill="1" applyBorder="1" applyAlignment="1">
      <alignment horizontal="left" vertical="center"/>
    </xf>
    <xf numFmtId="164" fontId="7" fillId="0" borderId="13" xfId="3" applyNumberFormat="1" applyFont="1" applyFill="1" applyBorder="1" applyAlignment="1">
      <alignment horizontal="center"/>
    </xf>
    <xf numFmtId="164" fontId="7" fillId="0" borderId="9" xfId="3" applyNumberFormat="1" applyFont="1" applyFill="1" applyBorder="1" applyAlignment="1">
      <alignment horizontal="center"/>
    </xf>
    <xf numFmtId="164" fontId="7" fillId="0" borderId="13" xfId="4" applyNumberFormat="1" applyFont="1" applyFill="1" applyBorder="1" applyAlignment="1">
      <alignment horizontal="center"/>
    </xf>
    <xf numFmtId="164" fontId="12" fillId="0" borderId="13" xfId="3" applyNumberFormat="1" applyFont="1" applyFill="1" applyBorder="1" applyAlignment="1">
      <alignment horizontal="center"/>
    </xf>
    <xf numFmtId="9" fontId="7" fillId="0" borderId="13" xfId="4" applyNumberFormat="1" applyFont="1" applyFill="1" applyBorder="1" applyAlignment="1">
      <alignment horizontal="center"/>
    </xf>
    <xf numFmtId="0" fontId="7" fillId="2" borderId="17" xfId="3" applyFont="1" applyFill="1" applyBorder="1"/>
    <xf numFmtId="0" fontId="7" fillId="2" borderId="13" xfId="3" applyFont="1" applyFill="1" applyBorder="1"/>
    <xf numFmtId="0" fontId="10" fillId="2" borderId="21" xfId="3" applyFont="1" applyFill="1" applyBorder="1" applyAlignment="1">
      <alignment horizontal="left" vertical="center"/>
    </xf>
    <xf numFmtId="0" fontId="10" fillId="2" borderId="17" xfId="3" applyFont="1" applyFill="1" applyBorder="1" applyAlignment="1">
      <alignment horizontal="left" vertical="center"/>
    </xf>
    <xf numFmtId="0" fontId="7" fillId="0" borderId="17" xfId="3" applyFont="1" applyFill="1" applyBorder="1" applyAlignment="1">
      <alignment horizontal="center"/>
    </xf>
    <xf numFmtId="0" fontId="7" fillId="2" borderId="17" xfId="3" applyFont="1" applyFill="1" applyBorder="1" applyAlignment="1">
      <alignment horizontal="center"/>
    </xf>
    <xf numFmtId="0" fontId="7" fillId="2" borderId="13" xfId="3" applyFont="1" applyFill="1" applyBorder="1" applyAlignment="1">
      <alignment horizontal="center"/>
    </xf>
    <xf numFmtId="10" fontId="7" fillId="0" borderId="9" xfId="4" applyNumberFormat="1" applyFont="1" applyFill="1" applyBorder="1" applyAlignment="1">
      <alignment horizontal="center"/>
    </xf>
    <xf numFmtId="10" fontId="7" fillId="0" borderId="13" xfId="4" applyNumberFormat="1" applyFont="1" applyFill="1" applyBorder="1" applyAlignment="1">
      <alignment horizontal="center"/>
    </xf>
    <xf numFmtId="0" fontId="0" fillId="2" borderId="0" xfId="0" applyFill="1" applyProtection="1">
      <protection locked="0"/>
    </xf>
    <xf numFmtId="0" fontId="8" fillId="2" borderId="0" xfId="0" applyFont="1" applyFill="1" applyProtection="1">
      <protection locked="0"/>
    </xf>
    <xf numFmtId="0" fontId="7" fillId="2" borderId="8" xfId="3" applyFont="1" applyFill="1" applyBorder="1" applyAlignment="1">
      <alignment horizontal="center"/>
    </xf>
    <xf numFmtId="0" fontId="7" fillId="2" borderId="8" xfId="3" applyFont="1" applyFill="1" applyBorder="1" applyAlignment="1">
      <alignment horizontal="center"/>
    </xf>
    <xf numFmtId="0" fontId="7" fillId="2" borderId="8" xfId="3" applyFont="1" applyFill="1" applyBorder="1" applyAlignment="1">
      <alignment horizontal="center"/>
    </xf>
    <xf numFmtId="0" fontId="7" fillId="2" borderId="11" xfId="3" applyFont="1" applyFill="1" applyBorder="1" applyAlignment="1">
      <alignment horizontal="left"/>
    </xf>
    <xf numFmtId="3" fontId="7" fillId="2" borderId="11" xfId="1" applyNumberFormat="1" applyFont="1" applyFill="1" applyBorder="1" applyAlignment="1">
      <alignment horizontal="center" vertical="center" wrapText="1"/>
    </xf>
    <xf numFmtId="0" fontId="7" fillId="2" borderId="8" xfId="3" applyFont="1" applyFill="1" applyBorder="1" applyAlignment="1">
      <alignment horizontal="center"/>
    </xf>
    <xf numFmtId="3" fontId="11" fillId="3" borderId="18" xfId="1" applyFont="1" applyFill="1" applyBorder="1" applyAlignment="1">
      <alignment horizontal="center" vertical="center" wrapText="1"/>
    </xf>
    <xf numFmtId="0" fontId="94" fillId="0" borderId="8" xfId="0" applyFont="1" applyBorder="1" applyAlignment="1">
      <alignment vertical="center" wrapText="1"/>
    </xf>
    <xf numFmtId="164" fontId="93" fillId="0" borderId="8" xfId="0" applyNumberFormat="1" applyFont="1" applyBorder="1" applyAlignment="1">
      <alignment horizontal="center" vertical="center" wrapText="1"/>
    </xf>
    <xf numFmtId="0" fontId="7" fillId="0" borderId="8" xfId="1" applyNumberFormat="1" applyFont="1" applyFill="1" applyBorder="1" applyAlignment="1">
      <alignment horizontal="left" vertical="center" wrapText="1"/>
    </xf>
    <xf numFmtId="0" fontId="12" fillId="2" borderId="8" xfId="1" applyNumberFormat="1" applyFont="1" applyFill="1" applyBorder="1" applyAlignment="1">
      <alignment horizontal="left" vertical="center" wrapText="1"/>
    </xf>
    <xf numFmtId="3" fontId="11" fillId="3" borderId="3" xfId="1" applyFont="1" applyFill="1" applyBorder="1" applyAlignment="1">
      <alignment horizontal="center" vertical="center" wrapText="1"/>
    </xf>
    <xf numFmtId="0" fontId="7" fillId="2" borderId="3" xfId="1" applyNumberFormat="1" applyFont="1" applyFill="1" applyBorder="1" applyAlignment="1">
      <alignment horizontal="center" vertical="center" wrapText="1"/>
    </xf>
    <xf numFmtId="3" fontId="10" fillId="4" borderId="10" xfId="1" applyFont="1" applyFill="1" applyBorder="1" applyAlignment="1">
      <alignment horizontal="center" vertical="center" wrapText="1"/>
    </xf>
    <xf numFmtId="0" fontId="10" fillId="4" borderId="13" xfId="3" applyFont="1" applyFill="1" applyBorder="1" applyAlignment="1">
      <alignment horizontal="center"/>
    </xf>
    <xf numFmtId="164" fontId="18" fillId="4" borderId="13" xfId="3" applyNumberFormat="1" applyFont="1" applyFill="1" applyBorder="1" applyAlignment="1">
      <alignment horizontal="center"/>
    </xf>
    <xf numFmtId="164" fontId="10" fillId="4" borderId="13" xfId="4" applyNumberFormat="1" applyFont="1" applyFill="1" applyBorder="1" applyAlignment="1">
      <alignment horizontal="center"/>
    </xf>
    <xf numFmtId="1" fontId="10" fillId="4" borderId="13" xfId="4" applyNumberFormat="1" applyFont="1" applyFill="1" applyBorder="1" applyAlignment="1">
      <alignment horizontal="center"/>
    </xf>
    <xf numFmtId="0" fontId="94" fillId="4" borderId="13" xfId="0" applyFont="1" applyFill="1" applyBorder="1" applyAlignment="1">
      <alignment vertical="center" wrapText="1"/>
    </xf>
    <xf numFmtId="164" fontId="93" fillId="4" borderId="13" xfId="0" applyNumberFormat="1" applyFont="1" applyFill="1" applyBorder="1" applyAlignment="1">
      <alignment horizontal="center" vertical="center" wrapText="1"/>
    </xf>
    <xf numFmtId="0" fontId="93" fillId="4" borderId="13" xfId="0" applyNumberFormat="1" applyFont="1" applyFill="1" applyBorder="1" applyAlignment="1">
      <alignment horizontal="center" vertical="center" wrapText="1"/>
    </xf>
    <xf numFmtId="0" fontId="94" fillId="4" borderId="8" xfId="0" applyFont="1" applyFill="1" applyBorder="1" applyAlignment="1">
      <alignment vertical="center" wrapText="1"/>
    </xf>
    <xf numFmtId="0" fontId="7" fillId="2" borderId="0" xfId="3" applyFont="1" applyFill="1" applyAlignment="1">
      <alignment horizontal="left" vertical="center"/>
    </xf>
    <xf numFmtId="0" fontId="96" fillId="2" borderId="8" xfId="3011" applyNumberFormat="1" applyFont="1" applyFill="1" applyBorder="1" applyAlignment="1">
      <alignment horizontal="left" vertical="center" wrapText="1"/>
    </xf>
    <xf numFmtId="0" fontId="96" fillId="0" borderId="8" xfId="3011" applyNumberFormat="1" applyFont="1" applyFill="1" applyBorder="1" applyAlignment="1">
      <alignment horizontal="left" vertical="center" wrapText="1"/>
    </xf>
    <xf numFmtId="0" fontId="94" fillId="4" borderId="8" xfId="0" applyFont="1" applyFill="1" applyBorder="1" applyAlignment="1">
      <alignment vertical="center" wrapText="1"/>
    </xf>
  </cellXfs>
  <cellStyles count="3012">
    <cellStyle name="*MB Hardwired" xfId="30"/>
    <cellStyle name="*MB Input Table Calc" xfId="31"/>
    <cellStyle name="*MB Normal" xfId="32"/>
    <cellStyle name="*MB Placeholder" xfId="33"/>
    <cellStyle name="?? [0]_VERA" xfId="34"/>
    <cellStyle name="?????_VERA" xfId="35"/>
    <cellStyle name="??_VERA" xfId="36"/>
    <cellStyle name="_x0010_“+ˆÉ•?pý¤"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 20%" xfId="74"/>
    <cellStyle name="Accent1 - 40%" xfId="75"/>
    <cellStyle name="Accent1 - 60%" xfId="76"/>
    <cellStyle name="Accent1 2" xfId="77"/>
    <cellStyle name="Accent1 3" xfId="78"/>
    <cellStyle name="Accent2 - 20%" xfId="79"/>
    <cellStyle name="Accent2 - 40%" xfId="80"/>
    <cellStyle name="Accent2 - 60%" xfId="81"/>
    <cellStyle name="Accent2 2" xfId="82"/>
    <cellStyle name="Accent2 3" xfId="83"/>
    <cellStyle name="Accent3 - 20%" xfId="84"/>
    <cellStyle name="Accent3 - 40%" xfId="85"/>
    <cellStyle name="Accent3 - 60%" xfId="86"/>
    <cellStyle name="Accent3 2" xfId="87"/>
    <cellStyle name="Accent3 3" xfId="88"/>
    <cellStyle name="Accent4 - 20%" xfId="89"/>
    <cellStyle name="Accent4 - 40%" xfId="90"/>
    <cellStyle name="Accent4 - 60%" xfId="91"/>
    <cellStyle name="Accent4 2" xfId="92"/>
    <cellStyle name="Accent4 3" xfId="93"/>
    <cellStyle name="Accent5 - 20%" xfId="94"/>
    <cellStyle name="Accent5 - 40%" xfId="95"/>
    <cellStyle name="Accent5 - 60%" xfId="96"/>
    <cellStyle name="Accent5 2" xfId="97"/>
    <cellStyle name="Accent5 3" xfId="98"/>
    <cellStyle name="Accent6 - 20%" xfId="99"/>
    <cellStyle name="Accent6 - 40%" xfId="100"/>
    <cellStyle name="Accent6 - 60%" xfId="101"/>
    <cellStyle name="Accent6 2" xfId="102"/>
    <cellStyle name="Accent6 3" xfId="103"/>
    <cellStyle name="Actual Date" xfId="104"/>
    <cellStyle name="Address" xfId="105"/>
    <cellStyle name="Bad 2" xfId="106"/>
    <cellStyle name="Bad 3" xfId="107"/>
    <cellStyle name="basic" xfId="108"/>
    <cellStyle name="Body: normal cell" xfId="109"/>
    <cellStyle name="Calc Currency (0)" xfId="110"/>
    <cellStyle name="Calculation 2" xfId="111"/>
    <cellStyle name="Calculation 3" xfId="112"/>
    <cellStyle name="Check Cell 2" xfId="113"/>
    <cellStyle name="Check Cell 3" xfId="114"/>
    <cellStyle name="City" xfId="115"/>
    <cellStyle name="Comma  - Style1" xfId="116"/>
    <cellStyle name="Comma  - Style2" xfId="117"/>
    <cellStyle name="Comma  - Style3" xfId="118"/>
    <cellStyle name="Comma  - Style4" xfId="119"/>
    <cellStyle name="Comma  - Style5" xfId="120"/>
    <cellStyle name="Comma  - Style6" xfId="121"/>
    <cellStyle name="Comma  - Style7" xfId="122"/>
    <cellStyle name="Comma  - Style8" xfId="123"/>
    <cellStyle name="Comma [0]" xfId="1" builtinId="6"/>
    <cellStyle name="Comma [0] 2" xfId="124"/>
    <cellStyle name="Comma 10" xfId="125"/>
    <cellStyle name="Comma 10 2" xfId="126"/>
    <cellStyle name="Comma 10 2 2" xfId="127"/>
    <cellStyle name="Comma 10 3" xfId="128"/>
    <cellStyle name="Comma 11" xfId="129"/>
    <cellStyle name="Comma 11 2" xfId="130"/>
    <cellStyle name="Comma 11 2 2" xfId="131"/>
    <cellStyle name="Comma 11 3" xfId="132"/>
    <cellStyle name="Comma 12" xfId="133"/>
    <cellStyle name="Comma 12 2" xfId="134"/>
    <cellStyle name="Comma 12 2 2" xfId="135"/>
    <cellStyle name="Comma 12 3" xfId="136"/>
    <cellStyle name="Comma 13" xfId="137"/>
    <cellStyle name="Comma 13 2" xfId="138"/>
    <cellStyle name="Comma 13 2 2" xfId="139"/>
    <cellStyle name="Comma 13 3" xfId="140"/>
    <cellStyle name="Comma 14" xfId="141"/>
    <cellStyle name="Comma 14 2" xfId="142"/>
    <cellStyle name="Comma 14 2 2" xfId="143"/>
    <cellStyle name="Comma 14 3" xfId="144"/>
    <cellStyle name="Comma 15" xfId="145"/>
    <cellStyle name="Comma 15 2" xfId="146"/>
    <cellStyle name="Comma 15 2 2" xfId="147"/>
    <cellStyle name="Comma 15 3" xfId="148"/>
    <cellStyle name="Comma 16" xfId="149"/>
    <cellStyle name="Comma 16 2" xfId="150"/>
    <cellStyle name="Comma 16 2 2" xfId="151"/>
    <cellStyle name="Comma 16 3" xfId="152"/>
    <cellStyle name="Comma 17" xfId="153"/>
    <cellStyle name="Comma 17 2" xfId="154"/>
    <cellStyle name="Comma 17 2 2" xfId="155"/>
    <cellStyle name="Comma 17 3" xfId="156"/>
    <cellStyle name="Comma 18" xfId="157"/>
    <cellStyle name="Comma 18 2" xfId="158"/>
    <cellStyle name="Comma 18 2 2" xfId="159"/>
    <cellStyle name="Comma 18 3" xfId="160"/>
    <cellStyle name="Comma 19" xfId="161"/>
    <cellStyle name="Comma 19 2" xfId="162"/>
    <cellStyle name="Comma 19 2 2" xfId="163"/>
    <cellStyle name="Comma 19 3" xfId="164"/>
    <cellStyle name="Comma 2" xfId="17"/>
    <cellStyle name="Comma 2 2" xfId="22"/>
    <cellStyle name="Comma 2 2 2" xfId="165"/>
    <cellStyle name="Comma 2 3" xfId="23"/>
    <cellStyle name="Comma 2 3 2" xfId="166"/>
    <cellStyle name="Comma 2 4" xfId="167"/>
    <cellStyle name="Comma 2 5" xfId="168"/>
    <cellStyle name="Comma 2 6" xfId="169"/>
    <cellStyle name="Comma 20" xfId="170"/>
    <cellStyle name="Comma 20 2" xfId="171"/>
    <cellStyle name="Comma 20 2 2" xfId="172"/>
    <cellStyle name="Comma 20 3" xfId="173"/>
    <cellStyle name="Comma 21" xfId="174"/>
    <cellStyle name="Comma 21 2" xfId="175"/>
    <cellStyle name="Comma 21 2 2" xfId="176"/>
    <cellStyle name="Comma 21 3" xfId="177"/>
    <cellStyle name="Comma 22" xfId="178"/>
    <cellStyle name="Comma 22 2" xfId="179"/>
    <cellStyle name="Comma 22 2 2" xfId="180"/>
    <cellStyle name="Comma 22 3" xfId="181"/>
    <cellStyle name="Comma 23" xfId="182"/>
    <cellStyle name="Comma 23 2" xfId="183"/>
    <cellStyle name="Comma 23 2 2" xfId="184"/>
    <cellStyle name="Comma 23 3" xfId="185"/>
    <cellStyle name="Comma 24" xfId="186"/>
    <cellStyle name="Comma 24 2" xfId="187"/>
    <cellStyle name="Comma 24 2 2" xfId="188"/>
    <cellStyle name="Comma 24 3" xfId="189"/>
    <cellStyle name="Comma 25" xfId="190"/>
    <cellStyle name="Comma 25 2" xfId="191"/>
    <cellStyle name="Comma 25 2 2" xfId="192"/>
    <cellStyle name="Comma 25 3" xfId="193"/>
    <cellStyle name="Comma 26" xfId="194"/>
    <cellStyle name="Comma 26 2" xfId="195"/>
    <cellStyle name="Comma 26 2 2" xfId="196"/>
    <cellStyle name="Comma 26 3" xfId="197"/>
    <cellStyle name="Comma 27" xfId="198"/>
    <cellStyle name="Comma 27 2" xfId="199"/>
    <cellStyle name="Comma 27 2 2" xfId="200"/>
    <cellStyle name="Comma 27 3" xfId="201"/>
    <cellStyle name="Comma 28" xfId="202"/>
    <cellStyle name="Comma 28 2" xfId="203"/>
    <cellStyle name="Comma 28 2 2" xfId="204"/>
    <cellStyle name="Comma 28 3" xfId="205"/>
    <cellStyle name="Comma 29" xfId="206"/>
    <cellStyle name="Comma 29 2" xfId="207"/>
    <cellStyle name="Comma 29 2 2" xfId="208"/>
    <cellStyle name="Comma 29 3" xfId="209"/>
    <cellStyle name="Comma 3" xfId="20"/>
    <cellStyle name="Comma 3 2" xfId="210"/>
    <cellStyle name="Comma 3 2 2" xfId="211"/>
    <cellStyle name="Comma 3 3" xfId="212"/>
    <cellStyle name="Comma 3 3 2" xfId="213"/>
    <cellStyle name="Comma 3 4" xfId="214"/>
    <cellStyle name="Comma 30" xfId="215"/>
    <cellStyle name="Comma 30 2" xfId="216"/>
    <cellStyle name="Comma 30 2 2" xfId="217"/>
    <cellStyle name="Comma 30 3" xfId="218"/>
    <cellStyle name="Comma 31" xfId="219"/>
    <cellStyle name="Comma 31 2" xfId="220"/>
    <cellStyle name="Comma 31 2 2" xfId="221"/>
    <cellStyle name="Comma 31 3" xfId="222"/>
    <cellStyle name="Comma 32" xfId="223"/>
    <cellStyle name="Comma 32 2" xfId="224"/>
    <cellStyle name="Comma 32 2 2" xfId="225"/>
    <cellStyle name="Comma 32 3" xfId="226"/>
    <cellStyle name="Comma 33" xfId="227"/>
    <cellStyle name="Comma 33 2" xfId="228"/>
    <cellStyle name="Comma 33 2 2" xfId="229"/>
    <cellStyle name="Comma 33 3" xfId="230"/>
    <cellStyle name="Comma 34" xfId="231"/>
    <cellStyle name="Comma 34 2" xfId="232"/>
    <cellStyle name="Comma 34 2 2" xfId="233"/>
    <cellStyle name="Comma 34 3" xfId="234"/>
    <cellStyle name="Comma 35" xfId="235"/>
    <cellStyle name="Comma 35 2" xfId="236"/>
    <cellStyle name="Comma 35 2 2" xfId="237"/>
    <cellStyle name="Comma 35 3" xfId="238"/>
    <cellStyle name="Comma 36" xfId="239"/>
    <cellStyle name="Comma 36 2" xfId="240"/>
    <cellStyle name="Comma 36 2 2" xfId="241"/>
    <cellStyle name="Comma 36 3" xfId="242"/>
    <cellStyle name="Comma 37" xfId="243"/>
    <cellStyle name="Comma 37 2" xfId="244"/>
    <cellStyle name="Comma 37 2 2" xfId="245"/>
    <cellStyle name="Comma 37 3" xfId="246"/>
    <cellStyle name="Comma 38" xfId="247"/>
    <cellStyle name="Comma 38 2" xfId="248"/>
    <cellStyle name="Comma 38 2 2" xfId="249"/>
    <cellStyle name="Comma 38 3" xfId="250"/>
    <cellStyle name="Comma 39" xfId="251"/>
    <cellStyle name="Comma 39 2" xfId="252"/>
    <cellStyle name="Comma 39 2 2" xfId="253"/>
    <cellStyle name="Comma 39 3" xfId="254"/>
    <cellStyle name="Comma 4" xfId="28"/>
    <cellStyle name="Comma 4 2" xfId="255"/>
    <cellStyle name="Comma 4 2 2" xfId="256"/>
    <cellStyle name="Comma 4 3" xfId="257"/>
    <cellStyle name="Comma 4 4" xfId="258"/>
    <cellStyle name="Comma 4 5" xfId="259"/>
    <cellStyle name="Comma 4 6" xfId="260"/>
    <cellStyle name="Comma 40" xfId="261"/>
    <cellStyle name="Comma 40 2" xfId="262"/>
    <cellStyle name="Comma 40 2 2" xfId="263"/>
    <cellStyle name="Comma 40 3" xfId="264"/>
    <cellStyle name="Comma 41" xfId="265"/>
    <cellStyle name="Comma 41 2" xfId="266"/>
    <cellStyle name="Comma 41 2 2" xfId="267"/>
    <cellStyle name="Comma 41 3" xfId="268"/>
    <cellStyle name="Comma 42" xfId="269"/>
    <cellStyle name="Comma 42 2" xfId="270"/>
    <cellStyle name="Comma 42 2 2" xfId="271"/>
    <cellStyle name="Comma 42 3" xfId="272"/>
    <cellStyle name="Comma 43" xfId="273"/>
    <cellStyle name="Comma 43 2" xfId="274"/>
    <cellStyle name="Comma 43 2 2" xfId="275"/>
    <cellStyle name="Comma 43 3" xfId="276"/>
    <cellStyle name="Comma 44" xfId="277"/>
    <cellStyle name="Comma 44 2" xfId="278"/>
    <cellStyle name="Comma 44 2 2" xfId="279"/>
    <cellStyle name="Comma 44 3" xfId="280"/>
    <cellStyle name="Comma 45" xfId="281"/>
    <cellStyle name="Comma 45 2" xfId="282"/>
    <cellStyle name="Comma 45 2 2" xfId="283"/>
    <cellStyle name="Comma 45 3" xfId="284"/>
    <cellStyle name="Comma 46" xfId="285"/>
    <cellStyle name="Comma 46 2" xfId="286"/>
    <cellStyle name="Comma 46 2 2" xfId="287"/>
    <cellStyle name="Comma 46 3" xfId="288"/>
    <cellStyle name="Comma 47" xfId="289"/>
    <cellStyle name="Comma 47 2" xfId="290"/>
    <cellStyle name="Comma 47 2 2" xfId="291"/>
    <cellStyle name="Comma 47 3" xfId="292"/>
    <cellStyle name="Comma 48" xfId="293"/>
    <cellStyle name="Comma 48 2" xfId="294"/>
    <cellStyle name="Comma 48 2 2" xfId="295"/>
    <cellStyle name="Comma 48 3" xfId="296"/>
    <cellStyle name="Comma 49" xfId="297"/>
    <cellStyle name="Comma 49 2" xfId="298"/>
    <cellStyle name="Comma 49 2 2" xfId="299"/>
    <cellStyle name="Comma 49 3" xfId="300"/>
    <cellStyle name="Comma 5" xfId="301"/>
    <cellStyle name="Comma 5 2" xfId="302"/>
    <cellStyle name="Comma 5 2 2" xfId="303"/>
    <cellStyle name="Comma 5 3" xfId="304"/>
    <cellStyle name="Comma 5 4" xfId="305"/>
    <cellStyle name="Comma 5 5" xfId="306"/>
    <cellStyle name="Comma 5 6" xfId="307"/>
    <cellStyle name="Comma 50" xfId="308"/>
    <cellStyle name="Comma 50 2" xfId="309"/>
    <cellStyle name="Comma 50 2 2" xfId="310"/>
    <cellStyle name="Comma 50 3" xfId="311"/>
    <cellStyle name="Comma 51" xfId="312"/>
    <cellStyle name="Comma 51 2" xfId="313"/>
    <cellStyle name="Comma 51 2 2" xfId="314"/>
    <cellStyle name="Comma 51 3" xfId="315"/>
    <cellStyle name="Comma 52" xfId="316"/>
    <cellStyle name="Comma 52 2" xfId="317"/>
    <cellStyle name="Comma 52 2 2" xfId="318"/>
    <cellStyle name="Comma 52 3" xfId="319"/>
    <cellStyle name="Comma 53" xfId="320"/>
    <cellStyle name="Comma 53 2" xfId="321"/>
    <cellStyle name="Comma 53 2 2" xfId="322"/>
    <cellStyle name="Comma 53 3" xfId="323"/>
    <cellStyle name="Comma 54" xfId="324"/>
    <cellStyle name="Comma 54 2" xfId="325"/>
    <cellStyle name="Comma 54 2 2" xfId="326"/>
    <cellStyle name="Comma 54 3" xfId="327"/>
    <cellStyle name="Comma 55" xfId="328"/>
    <cellStyle name="Comma 55 2" xfId="329"/>
    <cellStyle name="Comma 55 2 2" xfId="330"/>
    <cellStyle name="Comma 55 3" xfId="331"/>
    <cellStyle name="Comma 56" xfId="332"/>
    <cellStyle name="Comma 56 2" xfId="333"/>
    <cellStyle name="Comma 56 2 2" xfId="334"/>
    <cellStyle name="Comma 56 3" xfId="335"/>
    <cellStyle name="Comma 57" xfId="336"/>
    <cellStyle name="Comma 57 2" xfId="337"/>
    <cellStyle name="Comma 57 2 2" xfId="338"/>
    <cellStyle name="Comma 57 3" xfId="339"/>
    <cellStyle name="Comma 58" xfId="340"/>
    <cellStyle name="Comma 58 2" xfId="341"/>
    <cellStyle name="Comma 58 3" xfId="342"/>
    <cellStyle name="Comma 59" xfId="343"/>
    <cellStyle name="Comma 59 2" xfId="344"/>
    <cellStyle name="Comma 59 3" xfId="345"/>
    <cellStyle name="Comma 6" xfId="346"/>
    <cellStyle name="Comma 6 2" xfId="347"/>
    <cellStyle name="Comma 6 2 2" xfId="348"/>
    <cellStyle name="Comma 6 3" xfId="349"/>
    <cellStyle name="Comma 60" xfId="350"/>
    <cellStyle name="Comma 61" xfId="351"/>
    <cellStyle name="Comma 62" xfId="352"/>
    <cellStyle name="Comma 63" xfId="353"/>
    <cellStyle name="Comma 64" xfId="354"/>
    <cellStyle name="Comma 65" xfId="355"/>
    <cellStyle name="Comma 66" xfId="356"/>
    <cellStyle name="Comma 67" xfId="357"/>
    <cellStyle name="Comma 68" xfId="358"/>
    <cellStyle name="Comma 69" xfId="359"/>
    <cellStyle name="Comma 7" xfId="360"/>
    <cellStyle name="Comma 7 2" xfId="361"/>
    <cellStyle name="Comma 7 2 2" xfId="362"/>
    <cellStyle name="Comma 7 3" xfId="363"/>
    <cellStyle name="Comma 70" xfId="364"/>
    <cellStyle name="Comma 71" xfId="365"/>
    <cellStyle name="Comma 72" xfId="366"/>
    <cellStyle name="Comma 73" xfId="367"/>
    <cellStyle name="Comma 74" xfId="368"/>
    <cellStyle name="Comma 75" xfId="369"/>
    <cellStyle name="Comma 76" xfId="370"/>
    <cellStyle name="Comma 77" xfId="371"/>
    <cellStyle name="Comma 78" xfId="372"/>
    <cellStyle name="Comma 79" xfId="373"/>
    <cellStyle name="Comma 8" xfId="374"/>
    <cellStyle name="Comma 8 2" xfId="375"/>
    <cellStyle name="Comma 8 2 2" xfId="376"/>
    <cellStyle name="Comma 8 3" xfId="377"/>
    <cellStyle name="Comma 80" xfId="378"/>
    <cellStyle name="Comma 81" xfId="379"/>
    <cellStyle name="Comma 82" xfId="380"/>
    <cellStyle name="Comma 83" xfId="381"/>
    <cellStyle name="Comma 83 2" xfId="382"/>
    <cellStyle name="Comma 84" xfId="383"/>
    <cellStyle name="Comma 85" xfId="384"/>
    <cellStyle name="Comma 86" xfId="385"/>
    <cellStyle name="Comma 87" xfId="386"/>
    <cellStyle name="Comma 88" xfId="387"/>
    <cellStyle name="Comma 89" xfId="388"/>
    <cellStyle name="Comma 9" xfId="389"/>
    <cellStyle name="Comma 9 2" xfId="390"/>
    <cellStyle name="Comma 9 2 2" xfId="391"/>
    <cellStyle name="Comma 9 3" xfId="392"/>
    <cellStyle name="Comma 90" xfId="393"/>
    <cellStyle name="Comma 91" xfId="394"/>
    <cellStyle name="Comma 92" xfId="395"/>
    <cellStyle name="Comma 93" xfId="396"/>
    <cellStyle name="Comma 94" xfId="397"/>
    <cellStyle name="Comma 95" xfId="398"/>
    <cellStyle name="Comma 95 2" xfId="399"/>
    <cellStyle name="Comma 95 3" xfId="400"/>
    <cellStyle name="Comma 95 4" xfId="401"/>
    <cellStyle name="Comma 96" xfId="402"/>
    <cellStyle name="Comma 96 2" xfId="403"/>
    <cellStyle name="Comma 96 3" xfId="404"/>
    <cellStyle name="Comma 96 4" xfId="405"/>
    <cellStyle name="Comma 97" xfId="406"/>
    <cellStyle name="Comma 97 2" xfId="407"/>
    <cellStyle name="Comma 97 3" xfId="408"/>
    <cellStyle name="Comma 97 4" xfId="409"/>
    <cellStyle name="Comma 98" xfId="410"/>
    <cellStyle name="Comma 98 2" xfId="411"/>
    <cellStyle name="Comma 98 3" xfId="412"/>
    <cellStyle name="Comma 98 4" xfId="413"/>
    <cellStyle name="Comma 99" xfId="414"/>
    <cellStyle name="Comma0" xfId="5"/>
    <cellStyle name="Comma0 2" xfId="415"/>
    <cellStyle name="Comma0 2 2" xfId="416"/>
    <cellStyle name="Comma0 3" xfId="417"/>
    <cellStyle name="Copied" xfId="418"/>
    <cellStyle name="Currency [$0]" xfId="419"/>
    <cellStyle name="Currency [£0]" xfId="420"/>
    <cellStyle name="Currency [0] 2" xfId="421"/>
    <cellStyle name="Currency 10" xfId="422"/>
    <cellStyle name="Currency 101" xfId="423"/>
    <cellStyle name="Currency 103" xfId="424"/>
    <cellStyle name="Currency 105" xfId="425"/>
    <cellStyle name="Currency 11" xfId="426"/>
    <cellStyle name="Currency 12" xfId="427"/>
    <cellStyle name="Currency 13" xfId="428"/>
    <cellStyle name="Currency 14" xfId="429"/>
    <cellStyle name="Currency 15" xfId="430"/>
    <cellStyle name="Currency 16" xfId="431"/>
    <cellStyle name="Currency 17" xfId="432"/>
    <cellStyle name="Currency 18" xfId="433"/>
    <cellStyle name="Currency 19" xfId="434"/>
    <cellStyle name="Currency 2" xfId="16"/>
    <cellStyle name="Currency 20" xfId="435"/>
    <cellStyle name="Currency 21" xfId="436"/>
    <cellStyle name="Currency 22" xfId="437"/>
    <cellStyle name="Currency 23" xfId="438"/>
    <cellStyle name="Currency 24" xfId="439"/>
    <cellStyle name="Currency 25" xfId="440"/>
    <cellStyle name="Currency 26" xfId="441"/>
    <cellStyle name="Currency 27" xfId="442"/>
    <cellStyle name="Currency 29" xfId="443"/>
    <cellStyle name="Currency 3" xfId="444"/>
    <cellStyle name="Currency 31" xfId="445"/>
    <cellStyle name="Currency 33" xfId="446"/>
    <cellStyle name="Currency 35" xfId="447"/>
    <cellStyle name="Currency 37" xfId="448"/>
    <cellStyle name="Currency 39" xfId="449"/>
    <cellStyle name="Currency 4" xfId="450"/>
    <cellStyle name="Currency 41" xfId="451"/>
    <cellStyle name="Currency 43" xfId="452"/>
    <cellStyle name="Currency 45" xfId="453"/>
    <cellStyle name="Currency 47" xfId="454"/>
    <cellStyle name="Currency 49" xfId="455"/>
    <cellStyle name="Currency 5" xfId="456"/>
    <cellStyle name="Currency 5 2" xfId="457"/>
    <cellStyle name="Currency 5 3" xfId="458"/>
    <cellStyle name="Currency 51" xfId="459"/>
    <cellStyle name="Currency 54" xfId="460"/>
    <cellStyle name="Currency 56" xfId="461"/>
    <cellStyle name="Currency 58" xfId="462"/>
    <cellStyle name="Currency 6" xfId="463"/>
    <cellStyle name="Currency 6 2" xfId="464"/>
    <cellStyle name="Currency 6 3" xfId="465"/>
    <cellStyle name="Currency 60" xfId="466"/>
    <cellStyle name="Currency 62" xfId="467"/>
    <cellStyle name="Currency 64" xfId="468"/>
    <cellStyle name="Currency 66" xfId="469"/>
    <cellStyle name="Currency 68" xfId="470"/>
    <cellStyle name="Currency 7" xfId="471"/>
    <cellStyle name="Currency 70" xfId="472"/>
    <cellStyle name="Currency 72" xfId="473"/>
    <cellStyle name="Currency 75" xfId="474"/>
    <cellStyle name="Currency 77" xfId="475"/>
    <cellStyle name="Currency 79" xfId="476"/>
    <cellStyle name="Currency 8" xfId="477"/>
    <cellStyle name="Currency 81" xfId="478"/>
    <cellStyle name="Currency 83" xfId="479"/>
    <cellStyle name="Currency 85" xfId="480"/>
    <cellStyle name="Currency 87" xfId="481"/>
    <cellStyle name="Currency 89" xfId="482"/>
    <cellStyle name="Currency 9" xfId="483"/>
    <cellStyle name="Currency 91" xfId="484"/>
    <cellStyle name="Currency 92" xfId="485"/>
    <cellStyle name="Currency 95" xfId="486"/>
    <cellStyle name="Currency 97" xfId="487"/>
    <cellStyle name="Currency 99" xfId="488"/>
    <cellStyle name="Currency0" xfId="6"/>
    <cellStyle name="Currency0 2" xfId="489"/>
    <cellStyle name="Currency0 2 2" xfId="490"/>
    <cellStyle name="Currency0 3" xfId="491"/>
    <cellStyle name="Date" xfId="7"/>
    <cellStyle name="Date 2" xfId="492"/>
    <cellStyle name="Date 2 2" xfId="493"/>
    <cellStyle name="Date 3" xfId="494"/>
    <cellStyle name="DateData" xfId="495"/>
    <cellStyle name="Days_from_01/21/2006" xfId="496"/>
    <cellStyle name="Dollars &amp; Cents" xfId="497"/>
    <cellStyle name="Emphasis 1" xfId="498"/>
    <cellStyle name="Emphasis 2" xfId="499"/>
    <cellStyle name="Emphasis 3" xfId="500"/>
    <cellStyle name="Entered" xfId="501"/>
    <cellStyle name="experiment" xfId="8"/>
    <cellStyle name="Explanatory Text 2" xfId="502"/>
    <cellStyle name="Explanatory Text 3" xfId="503"/>
    <cellStyle name="First_Name" xfId="504"/>
    <cellStyle name="Fixed" xfId="9"/>
    <cellStyle name="Fixed 2" xfId="505"/>
    <cellStyle name="Fixed 2 2" xfId="506"/>
    <cellStyle name="Fixed 3" xfId="507"/>
    <cellStyle name="Font: Calibri, 9pt regular" xfId="508"/>
    <cellStyle name="Footnotes: all except top row" xfId="509"/>
    <cellStyle name="Footnotes: top row" xfId="510"/>
    <cellStyle name="Forecast" xfId="511"/>
    <cellStyle name="fred" xfId="512"/>
    <cellStyle name="Fred%" xfId="513"/>
    <cellStyle name="Good 2" xfId="514"/>
    <cellStyle name="Good 3" xfId="515"/>
    <cellStyle name="Grey" xfId="516"/>
    <cellStyle name="HEADER" xfId="517"/>
    <cellStyle name="Header: bottom row" xfId="518"/>
    <cellStyle name="Header: top rows" xfId="519"/>
    <cellStyle name="Header1" xfId="520"/>
    <cellStyle name="Header2" xfId="521"/>
    <cellStyle name="Heading 1 2" xfId="522"/>
    <cellStyle name="Heading 1 3" xfId="523"/>
    <cellStyle name="Heading 2 2" xfId="524"/>
    <cellStyle name="Heading 2 3" xfId="525"/>
    <cellStyle name="Heading 3 2" xfId="526"/>
    <cellStyle name="Heading 3 3" xfId="527"/>
    <cellStyle name="Heading 4 2" xfId="528"/>
    <cellStyle name="Heading 4 3" xfId="529"/>
    <cellStyle name="Heading1" xfId="530"/>
    <cellStyle name="Heading1 2" xfId="531"/>
    <cellStyle name="Heading1 2 2" xfId="532"/>
    <cellStyle name="Heading1 3" xfId="533"/>
    <cellStyle name="Heading2" xfId="534"/>
    <cellStyle name="Heading2 2" xfId="535"/>
    <cellStyle name="Heading2 2 2" xfId="536"/>
    <cellStyle name="Heading2 3" xfId="537"/>
    <cellStyle name="Hidden" xfId="538"/>
    <cellStyle name="HIGHLIGHT" xfId="539"/>
    <cellStyle name="Hyperlink" xfId="3011" builtinId="8"/>
    <cellStyle name="Hyperlink 2" xfId="10"/>
    <cellStyle name="Hyperlink 3" xfId="540"/>
    <cellStyle name="Hyperlink 4" xfId="541"/>
    <cellStyle name="Hyperlink 5" xfId="542"/>
    <cellStyle name="Hyperlink 6" xfId="543"/>
    <cellStyle name="Hyperlink 7" xfId="544"/>
    <cellStyle name="Input [yellow]" xfId="545"/>
    <cellStyle name="Input 2" xfId="546"/>
    <cellStyle name="Input 3" xfId="547"/>
    <cellStyle name="Last,_First" xfId="548"/>
    <cellStyle name="Last_Name" xfId="549"/>
    <cellStyle name="Linked Cell 2" xfId="550"/>
    <cellStyle name="Linked Cell 3" xfId="551"/>
    <cellStyle name="Name" xfId="552"/>
    <cellStyle name="Neutral 2" xfId="553"/>
    <cellStyle name="Neutral 3" xfId="554"/>
    <cellStyle name="no dec" xfId="555"/>
    <cellStyle name="Normal" xfId="0" builtinId="0"/>
    <cellStyle name="Normal - Style1" xfId="556"/>
    <cellStyle name="Normal - Style2" xfId="557"/>
    <cellStyle name="Normal - Style3" xfId="558"/>
    <cellStyle name="Normal - Style4" xfId="559"/>
    <cellStyle name="Normal - Style5" xfId="560"/>
    <cellStyle name="Normal - Style6" xfId="561"/>
    <cellStyle name="Normal - Style7" xfId="562"/>
    <cellStyle name="Normal - Style8" xfId="563"/>
    <cellStyle name="Normal 10" xfId="11"/>
    <cellStyle name="Normal 10 2" xfId="21"/>
    <cellStyle name="Normal 10 3" xfId="25"/>
    <cellStyle name="Normal 10_UPDATED Summary" xfId="18"/>
    <cellStyle name="Normal 11" xfId="564"/>
    <cellStyle name="Normal 12" xfId="565"/>
    <cellStyle name="Normal 13" xfId="566"/>
    <cellStyle name="Normal 14" xfId="567"/>
    <cellStyle name="Normal 15" xfId="568"/>
    <cellStyle name="Normal 16" xfId="569"/>
    <cellStyle name="Normal 17" xfId="570"/>
    <cellStyle name="Normal 18" xfId="571"/>
    <cellStyle name="Normal 19" xfId="572"/>
    <cellStyle name="Normal 19 2" xfId="573"/>
    <cellStyle name="Normal 2" xfId="3"/>
    <cellStyle name="Normal 2 10" xfId="574"/>
    <cellStyle name="Normal 2 10 10" xfId="575"/>
    <cellStyle name="Normal 2 10 11" xfId="576"/>
    <cellStyle name="Normal 2 10 12" xfId="577"/>
    <cellStyle name="Normal 2 10 13" xfId="578"/>
    <cellStyle name="Normal 2 10 14" xfId="579"/>
    <cellStyle name="Normal 2 10 15" xfId="580"/>
    <cellStyle name="Normal 2 10 16" xfId="581"/>
    <cellStyle name="Normal 2 10 17" xfId="582"/>
    <cellStyle name="Normal 2 10 18" xfId="583"/>
    <cellStyle name="Normal 2 10 19" xfId="584"/>
    <cellStyle name="Normal 2 10 2" xfId="585"/>
    <cellStyle name="Normal 2 10 20" xfId="586"/>
    <cellStyle name="Normal 2 10 21" xfId="587"/>
    <cellStyle name="Normal 2 10 22" xfId="588"/>
    <cellStyle name="Normal 2 10 23" xfId="589"/>
    <cellStyle name="Normal 2 10 3" xfId="590"/>
    <cellStyle name="Normal 2 10 4" xfId="591"/>
    <cellStyle name="Normal 2 10 5" xfId="592"/>
    <cellStyle name="Normal 2 10 6" xfId="593"/>
    <cellStyle name="Normal 2 10 7" xfId="594"/>
    <cellStyle name="Normal 2 10 8" xfId="595"/>
    <cellStyle name="Normal 2 10 9" xfId="596"/>
    <cellStyle name="Normal 2 11" xfId="597"/>
    <cellStyle name="Normal 2 11 10" xfId="598"/>
    <cellStyle name="Normal 2 11 11" xfId="599"/>
    <cellStyle name="Normal 2 11 12" xfId="600"/>
    <cellStyle name="Normal 2 11 13" xfId="601"/>
    <cellStyle name="Normal 2 11 14" xfId="602"/>
    <cellStyle name="Normal 2 11 15" xfId="603"/>
    <cellStyle name="Normal 2 11 16" xfId="604"/>
    <cellStyle name="Normal 2 11 17" xfId="605"/>
    <cellStyle name="Normal 2 11 18" xfId="606"/>
    <cellStyle name="Normal 2 11 19" xfId="607"/>
    <cellStyle name="Normal 2 11 2" xfId="608"/>
    <cellStyle name="Normal 2 11 20" xfId="609"/>
    <cellStyle name="Normal 2 11 21" xfId="610"/>
    <cellStyle name="Normal 2 11 22" xfId="611"/>
    <cellStyle name="Normal 2 11 23" xfId="612"/>
    <cellStyle name="Normal 2 11 3" xfId="613"/>
    <cellStyle name="Normal 2 11 4" xfId="614"/>
    <cellStyle name="Normal 2 11 5" xfId="615"/>
    <cellStyle name="Normal 2 11 6" xfId="616"/>
    <cellStyle name="Normal 2 11 7" xfId="617"/>
    <cellStyle name="Normal 2 11 8" xfId="618"/>
    <cellStyle name="Normal 2 11 9" xfId="619"/>
    <cellStyle name="Normal 2 12" xfId="620"/>
    <cellStyle name="Normal 2 12 10" xfId="621"/>
    <cellStyle name="Normal 2 12 11" xfId="622"/>
    <cellStyle name="Normal 2 12 12" xfId="623"/>
    <cellStyle name="Normal 2 12 13" xfId="624"/>
    <cellStyle name="Normal 2 12 14" xfId="625"/>
    <cellStyle name="Normal 2 12 15" xfId="626"/>
    <cellStyle name="Normal 2 12 16" xfId="627"/>
    <cellStyle name="Normal 2 12 17" xfId="628"/>
    <cellStyle name="Normal 2 12 18" xfId="629"/>
    <cellStyle name="Normal 2 12 19" xfId="630"/>
    <cellStyle name="Normal 2 12 2" xfId="631"/>
    <cellStyle name="Normal 2 12 20" xfId="632"/>
    <cellStyle name="Normal 2 12 21" xfId="633"/>
    <cellStyle name="Normal 2 12 22" xfId="634"/>
    <cellStyle name="Normal 2 12 23" xfId="635"/>
    <cellStyle name="Normal 2 12 3" xfId="636"/>
    <cellStyle name="Normal 2 12 4" xfId="637"/>
    <cellStyle name="Normal 2 12 5" xfId="638"/>
    <cellStyle name="Normal 2 12 6" xfId="639"/>
    <cellStyle name="Normal 2 12 7" xfId="640"/>
    <cellStyle name="Normal 2 12 8" xfId="641"/>
    <cellStyle name="Normal 2 12 9" xfId="642"/>
    <cellStyle name="Normal 2 13" xfId="643"/>
    <cellStyle name="Normal 2 13 10" xfId="644"/>
    <cellStyle name="Normal 2 13 11" xfId="645"/>
    <cellStyle name="Normal 2 13 12" xfId="646"/>
    <cellStyle name="Normal 2 13 13" xfId="647"/>
    <cellStyle name="Normal 2 13 14" xfId="648"/>
    <cellStyle name="Normal 2 13 15" xfId="649"/>
    <cellStyle name="Normal 2 13 16" xfId="650"/>
    <cellStyle name="Normal 2 13 17" xfId="651"/>
    <cellStyle name="Normal 2 13 18" xfId="652"/>
    <cellStyle name="Normal 2 13 19" xfId="653"/>
    <cellStyle name="Normal 2 13 2" xfId="654"/>
    <cellStyle name="Normal 2 13 20" xfId="655"/>
    <cellStyle name="Normal 2 13 21" xfId="656"/>
    <cellStyle name="Normal 2 13 22" xfId="657"/>
    <cellStyle name="Normal 2 13 23" xfId="658"/>
    <cellStyle name="Normal 2 13 3" xfId="659"/>
    <cellStyle name="Normal 2 13 4" xfId="660"/>
    <cellStyle name="Normal 2 13 5" xfId="661"/>
    <cellStyle name="Normal 2 13 6" xfId="662"/>
    <cellStyle name="Normal 2 13 7" xfId="663"/>
    <cellStyle name="Normal 2 13 8" xfId="664"/>
    <cellStyle name="Normal 2 13 9" xfId="665"/>
    <cellStyle name="Normal 2 14" xfId="666"/>
    <cellStyle name="Normal 2 14 10" xfId="667"/>
    <cellStyle name="Normal 2 14 11" xfId="668"/>
    <cellStyle name="Normal 2 14 12" xfId="669"/>
    <cellStyle name="Normal 2 14 13" xfId="670"/>
    <cellStyle name="Normal 2 14 14" xfId="671"/>
    <cellStyle name="Normal 2 14 15" xfId="672"/>
    <cellStyle name="Normal 2 14 16" xfId="673"/>
    <cellStyle name="Normal 2 14 17" xfId="674"/>
    <cellStyle name="Normal 2 14 18" xfId="675"/>
    <cellStyle name="Normal 2 14 19" xfId="676"/>
    <cellStyle name="Normal 2 14 2" xfId="677"/>
    <cellStyle name="Normal 2 14 20" xfId="678"/>
    <cellStyle name="Normal 2 14 21" xfId="679"/>
    <cellStyle name="Normal 2 14 22" xfId="680"/>
    <cellStyle name="Normal 2 14 23" xfId="681"/>
    <cellStyle name="Normal 2 14 3" xfId="682"/>
    <cellStyle name="Normal 2 14 4" xfId="683"/>
    <cellStyle name="Normal 2 14 5" xfId="684"/>
    <cellStyle name="Normal 2 14 6" xfId="685"/>
    <cellStyle name="Normal 2 14 7" xfId="686"/>
    <cellStyle name="Normal 2 14 8" xfId="687"/>
    <cellStyle name="Normal 2 14 9" xfId="688"/>
    <cellStyle name="Normal 2 15" xfId="689"/>
    <cellStyle name="Normal 2 15 10" xfId="690"/>
    <cellStyle name="Normal 2 15 11" xfId="691"/>
    <cellStyle name="Normal 2 15 12" xfId="692"/>
    <cellStyle name="Normal 2 15 13" xfId="693"/>
    <cellStyle name="Normal 2 15 14" xfId="694"/>
    <cellStyle name="Normal 2 15 15" xfId="695"/>
    <cellStyle name="Normal 2 15 16" xfId="696"/>
    <cellStyle name="Normal 2 15 17" xfId="697"/>
    <cellStyle name="Normal 2 15 18" xfId="698"/>
    <cellStyle name="Normal 2 15 19" xfId="699"/>
    <cellStyle name="Normal 2 15 2" xfId="700"/>
    <cellStyle name="Normal 2 15 20" xfId="701"/>
    <cellStyle name="Normal 2 15 21" xfId="702"/>
    <cellStyle name="Normal 2 15 22" xfId="703"/>
    <cellStyle name="Normal 2 15 23" xfId="704"/>
    <cellStyle name="Normal 2 15 3" xfId="705"/>
    <cellStyle name="Normal 2 15 4" xfId="706"/>
    <cellStyle name="Normal 2 15 5" xfId="707"/>
    <cellStyle name="Normal 2 15 6" xfId="708"/>
    <cellStyle name="Normal 2 15 7" xfId="709"/>
    <cellStyle name="Normal 2 15 8" xfId="710"/>
    <cellStyle name="Normal 2 15 9" xfId="711"/>
    <cellStyle name="Normal 2 16" xfId="712"/>
    <cellStyle name="Normal 2 16 10" xfId="713"/>
    <cellStyle name="Normal 2 16 11" xfId="714"/>
    <cellStyle name="Normal 2 16 12" xfId="715"/>
    <cellStyle name="Normal 2 16 13" xfId="716"/>
    <cellStyle name="Normal 2 16 14" xfId="717"/>
    <cellStyle name="Normal 2 16 15" xfId="718"/>
    <cellStyle name="Normal 2 16 16" xfId="719"/>
    <cellStyle name="Normal 2 16 17" xfId="720"/>
    <cellStyle name="Normal 2 16 18" xfId="721"/>
    <cellStyle name="Normal 2 16 19" xfId="722"/>
    <cellStyle name="Normal 2 16 2" xfId="723"/>
    <cellStyle name="Normal 2 16 20" xfId="724"/>
    <cellStyle name="Normal 2 16 21" xfId="725"/>
    <cellStyle name="Normal 2 16 22" xfId="726"/>
    <cellStyle name="Normal 2 16 23" xfId="727"/>
    <cellStyle name="Normal 2 16 3" xfId="728"/>
    <cellStyle name="Normal 2 16 4" xfId="729"/>
    <cellStyle name="Normal 2 16 5" xfId="730"/>
    <cellStyle name="Normal 2 16 6" xfId="731"/>
    <cellStyle name="Normal 2 16 7" xfId="732"/>
    <cellStyle name="Normal 2 16 8" xfId="733"/>
    <cellStyle name="Normal 2 16 9" xfId="734"/>
    <cellStyle name="Normal 2 17" xfId="735"/>
    <cellStyle name="Normal 2 17 10" xfId="736"/>
    <cellStyle name="Normal 2 17 11" xfId="737"/>
    <cellStyle name="Normal 2 17 12" xfId="738"/>
    <cellStyle name="Normal 2 17 13" xfId="739"/>
    <cellStyle name="Normal 2 17 14" xfId="740"/>
    <cellStyle name="Normal 2 17 15" xfId="741"/>
    <cellStyle name="Normal 2 17 16" xfId="742"/>
    <cellStyle name="Normal 2 17 17" xfId="743"/>
    <cellStyle name="Normal 2 17 18" xfId="744"/>
    <cellStyle name="Normal 2 17 19" xfId="745"/>
    <cellStyle name="Normal 2 17 2" xfId="746"/>
    <cellStyle name="Normal 2 17 20" xfId="747"/>
    <cellStyle name="Normal 2 17 21" xfId="748"/>
    <cellStyle name="Normal 2 17 22" xfId="749"/>
    <cellStyle name="Normal 2 17 23" xfId="750"/>
    <cellStyle name="Normal 2 17 3" xfId="751"/>
    <cellStyle name="Normal 2 17 4" xfId="752"/>
    <cellStyle name="Normal 2 17 5" xfId="753"/>
    <cellStyle name="Normal 2 17 6" xfId="754"/>
    <cellStyle name="Normal 2 17 7" xfId="755"/>
    <cellStyle name="Normal 2 17 8" xfId="756"/>
    <cellStyle name="Normal 2 17 9" xfId="757"/>
    <cellStyle name="Normal 2 18" xfId="758"/>
    <cellStyle name="Normal 2 18 10" xfId="759"/>
    <cellStyle name="Normal 2 18 11" xfId="760"/>
    <cellStyle name="Normal 2 18 12" xfId="761"/>
    <cellStyle name="Normal 2 18 13" xfId="762"/>
    <cellStyle name="Normal 2 18 14" xfId="763"/>
    <cellStyle name="Normal 2 18 15" xfId="764"/>
    <cellStyle name="Normal 2 18 16" xfId="765"/>
    <cellStyle name="Normal 2 18 17" xfId="766"/>
    <cellStyle name="Normal 2 18 18" xfId="767"/>
    <cellStyle name="Normal 2 18 19" xfId="768"/>
    <cellStyle name="Normal 2 18 2" xfId="769"/>
    <cellStyle name="Normal 2 18 20" xfId="770"/>
    <cellStyle name="Normal 2 18 21" xfId="771"/>
    <cellStyle name="Normal 2 18 22" xfId="772"/>
    <cellStyle name="Normal 2 18 23" xfId="773"/>
    <cellStyle name="Normal 2 18 3" xfId="774"/>
    <cellStyle name="Normal 2 18 4" xfId="775"/>
    <cellStyle name="Normal 2 18 5" xfId="776"/>
    <cellStyle name="Normal 2 18 6" xfId="777"/>
    <cellStyle name="Normal 2 18 7" xfId="778"/>
    <cellStyle name="Normal 2 18 8" xfId="779"/>
    <cellStyle name="Normal 2 18 9" xfId="780"/>
    <cellStyle name="Normal 2 19" xfId="781"/>
    <cellStyle name="Normal 2 19 10" xfId="782"/>
    <cellStyle name="Normal 2 19 11" xfId="783"/>
    <cellStyle name="Normal 2 19 12" xfId="784"/>
    <cellStyle name="Normal 2 19 13" xfId="785"/>
    <cellStyle name="Normal 2 19 14" xfId="786"/>
    <cellStyle name="Normal 2 19 15" xfId="787"/>
    <cellStyle name="Normal 2 19 16" xfId="788"/>
    <cellStyle name="Normal 2 19 17" xfId="789"/>
    <cellStyle name="Normal 2 19 18" xfId="790"/>
    <cellStyle name="Normal 2 19 19" xfId="791"/>
    <cellStyle name="Normal 2 19 2" xfId="792"/>
    <cellStyle name="Normal 2 19 20" xfId="793"/>
    <cellStyle name="Normal 2 19 21" xfId="794"/>
    <cellStyle name="Normal 2 19 22" xfId="795"/>
    <cellStyle name="Normal 2 19 23" xfId="796"/>
    <cellStyle name="Normal 2 19 3" xfId="797"/>
    <cellStyle name="Normal 2 19 4" xfId="798"/>
    <cellStyle name="Normal 2 19 5" xfId="799"/>
    <cellStyle name="Normal 2 19 6" xfId="800"/>
    <cellStyle name="Normal 2 19 7" xfId="801"/>
    <cellStyle name="Normal 2 19 8" xfId="802"/>
    <cellStyle name="Normal 2 19 9" xfId="803"/>
    <cellStyle name="Normal 2 2" xfId="804"/>
    <cellStyle name="Normal 2 20" xfId="805"/>
    <cellStyle name="Normal 2 20 10" xfId="806"/>
    <cellStyle name="Normal 2 20 11" xfId="807"/>
    <cellStyle name="Normal 2 20 12" xfId="808"/>
    <cellStyle name="Normal 2 20 13" xfId="809"/>
    <cellStyle name="Normal 2 20 14" xfId="810"/>
    <cellStyle name="Normal 2 20 15" xfId="811"/>
    <cellStyle name="Normal 2 20 16" xfId="812"/>
    <cellStyle name="Normal 2 20 17" xfId="813"/>
    <cellStyle name="Normal 2 20 18" xfId="814"/>
    <cellStyle name="Normal 2 20 19" xfId="815"/>
    <cellStyle name="Normal 2 20 2" xfId="816"/>
    <cellStyle name="Normal 2 20 20" xfId="817"/>
    <cellStyle name="Normal 2 20 21" xfId="818"/>
    <cellStyle name="Normal 2 20 22" xfId="819"/>
    <cellStyle name="Normal 2 20 23" xfId="820"/>
    <cellStyle name="Normal 2 20 3" xfId="821"/>
    <cellStyle name="Normal 2 20 4" xfId="822"/>
    <cellStyle name="Normal 2 20 5" xfId="823"/>
    <cellStyle name="Normal 2 20 6" xfId="824"/>
    <cellStyle name="Normal 2 20 7" xfId="825"/>
    <cellStyle name="Normal 2 20 8" xfId="826"/>
    <cellStyle name="Normal 2 20 9" xfId="827"/>
    <cellStyle name="Normal 2 21" xfId="828"/>
    <cellStyle name="Normal 2 21 10" xfId="829"/>
    <cellStyle name="Normal 2 21 11" xfId="830"/>
    <cellStyle name="Normal 2 21 12" xfId="831"/>
    <cellStyle name="Normal 2 21 13" xfId="832"/>
    <cellStyle name="Normal 2 21 14" xfId="833"/>
    <cellStyle name="Normal 2 21 15" xfId="834"/>
    <cellStyle name="Normal 2 21 16" xfId="835"/>
    <cellStyle name="Normal 2 21 17" xfId="836"/>
    <cellStyle name="Normal 2 21 18" xfId="837"/>
    <cellStyle name="Normal 2 21 19" xfId="838"/>
    <cellStyle name="Normal 2 21 2" xfId="839"/>
    <cellStyle name="Normal 2 21 20" xfId="840"/>
    <cellStyle name="Normal 2 21 21" xfId="841"/>
    <cellStyle name="Normal 2 21 22" xfId="842"/>
    <cellStyle name="Normal 2 21 23" xfId="843"/>
    <cellStyle name="Normal 2 21 3" xfId="844"/>
    <cellStyle name="Normal 2 21 4" xfId="845"/>
    <cellStyle name="Normal 2 21 5" xfId="846"/>
    <cellStyle name="Normal 2 21 6" xfId="847"/>
    <cellStyle name="Normal 2 21 7" xfId="848"/>
    <cellStyle name="Normal 2 21 8" xfId="849"/>
    <cellStyle name="Normal 2 21 9" xfId="850"/>
    <cellStyle name="Normal 2 22" xfId="851"/>
    <cellStyle name="Normal 2 22 10" xfId="852"/>
    <cellStyle name="Normal 2 22 11" xfId="853"/>
    <cellStyle name="Normal 2 22 12" xfId="854"/>
    <cellStyle name="Normal 2 22 13" xfId="855"/>
    <cellStyle name="Normal 2 22 14" xfId="856"/>
    <cellStyle name="Normal 2 22 15" xfId="857"/>
    <cellStyle name="Normal 2 22 16" xfId="858"/>
    <cellStyle name="Normal 2 22 17" xfId="859"/>
    <cellStyle name="Normal 2 22 18" xfId="860"/>
    <cellStyle name="Normal 2 22 19" xfId="861"/>
    <cellStyle name="Normal 2 22 2" xfId="862"/>
    <cellStyle name="Normal 2 22 20" xfId="863"/>
    <cellStyle name="Normal 2 22 21" xfId="864"/>
    <cellStyle name="Normal 2 22 22" xfId="865"/>
    <cellStyle name="Normal 2 22 23" xfId="866"/>
    <cellStyle name="Normal 2 22 3" xfId="867"/>
    <cellStyle name="Normal 2 22 4" xfId="868"/>
    <cellStyle name="Normal 2 22 5" xfId="869"/>
    <cellStyle name="Normal 2 22 6" xfId="870"/>
    <cellStyle name="Normal 2 22 7" xfId="871"/>
    <cellStyle name="Normal 2 22 8" xfId="872"/>
    <cellStyle name="Normal 2 22 9" xfId="873"/>
    <cellStyle name="Normal 2 23" xfId="874"/>
    <cellStyle name="Normal 2 23 10" xfId="875"/>
    <cellStyle name="Normal 2 23 11" xfId="876"/>
    <cellStyle name="Normal 2 23 12" xfId="877"/>
    <cellStyle name="Normal 2 23 13" xfId="878"/>
    <cellStyle name="Normal 2 23 14" xfId="879"/>
    <cellStyle name="Normal 2 23 15" xfId="880"/>
    <cellStyle name="Normal 2 23 16" xfId="881"/>
    <cellStyle name="Normal 2 23 17" xfId="882"/>
    <cellStyle name="Normal 2 23 18" xfId="883"/>
    <cellStyle name="Normal 2 23 19" xfId="884"/>
    <cellStyle name="Normal 2 23 2" xfId="885"/>
    <cellStyle name="Normal 2 23 20" xfId="886"/>
    <cellStyle name="Normal 2 23 21" xfId="887"/>
    <cellStyle name="Normal 2 23 22" xfId="888"/>
    <cellStyle name="Normal 2 23 23" xfId="889"/>
    <cellStyle name="Normal 2 23 3" xfId="890"/>
    <cellStyle name="Normal 2 23 4" xfId="891"/>
    <cellStyle name="Normal 2 23 5" xfId="892"/>
    <cellStyle name="Normal 2 23 6" xfId="893"/>
    <cellStyle name="Normal 2 23 7" xfId="894"/>
    <cellStyle name="Normal 2 23 8" xfId="895"/>
    <cellStyle name="Normal 2 23 9" xfId="896"/>
    <cellStyle name="Normal 2 24" xfId="897"/>
    <cellStyle name="Normal 2 24 10" xfId="898"/>
    <cellStyle name="Normal 2 24 11" xfId="899"/>
    <cellStyle name="Normal 2 24 12" xfId="900"/>
    <cellStyle name="Normal 2 24 13" xfId="901"/>
    <cellStyle name="Normal 2 24 14" xfId="902"/>
    <cellStyle name="Normal 2 24 15" xfId="903"/>
    <cellStyle name="Normal 2 24 16" xfId="904"/>
    <cellStyle name="Normal 2 24 17" xfId="905"/>
    <cellStyle name="Normal 2 24 18" xfId="906"/>
    <cellStyle name="Normal 2 24 19" xfId="907"/>
    <cellStyle name="Normal 2 24 2" xfId="908"/>
    <cellStyle name="Normal 2 24 20" xfId="909"/>
    <cellStyle name="Normal 2 24 21" xfId="910"/>
    <cellStyle name="Normal 2 24 22" xfId="911"/>
    <cellStyle name="Normal 2 24 23" xfId="912"/>
    <cellStyle name="Normal 2 24 3" xfId="913"/>
    <cellStyle name="Normal 2 24 4" xfId="914"/>
    <cellStyle name="Normal 2 24 5" xfId="915"/>
    <cellStyle name="Normal 2 24 6" xfId="916"/>
    <cellStyle name="Normal 2 24 7" xfId="917"/>
    <cellStyle name="Normal 2 24 8" xfId="918"/>
    <cellStyle name="Normal 2 24 9" xfId="919"/>
    <cellStyle name="Normal 2 25" xfId="920"/>
    <cellStyle name="Normal 2 25 10" xfId="921"/>
    <cellStyle name="Normal 2 25 11" xfId="922"/>
    <cellStyle name="Normal 2 25 12" xfId="923"/>
    <cellStyle name="Normal 2 25 13" xfId="924"/>
    <cellStyle name="Normal 2 25 14" xfId="925"/>
    <cellStyle name="Normal 2 25 15" xfId="926"/>
    <cellStyle name="Normal 2 25 16" xfId="927"/>
    <cellStyle name="Normal 2 25 17" xfId="928"/>
    <cellStyle name="Normal 2 25 18" xfId="929"/>
    <cellStyle name="Normal 2 25 19" xfId="930"/>
    <cellStyle name="Normal 2 25 2" xfId="931"/>
    <cellStyle name="Normal 2 25 20" xfId="932"/>
    <cellStyle name="Normal 2 25 21" xfId="933"/>
    <cellStyle name="Normal 2 25 22" xfId="934"/>
    <cellStyle name="Normal 2 25 23" xfId="935"/>
    <cellStyle name="Normal 2 25 3" xfId="936"/>
    <cellStyle name="Normal 2 25 4" xfId="937"/>
    <cellStyle name="Normal 2 25 5" xfId="938"/>
    <cellStyle name="Normal 2 25 6" xfId="939"/>
    <cellStyle name="Normal 2 25 7" xfId="940"/>
    <cellStyle name="Normal 2 25 8" xfId="941"/>
    <cellStyle name="Normal 2 25 9" xfId="942"/>
    <cellStyle name="Normal 2 26" xfId="943"/>
    <cellStyle name="Normal 2 26 10" xfId="944"/>
    <cellStyle name="Normal 2 26 11" xfId="945"/>
    <cellStyle name="Normal 2 26 12" xfId="946"/>
    <cellStyle name="Normal 2 26 13" xfId="947"/>
    <cellStyle name="Normal 2 26 14" xfId="948"/>
    <cellStyle name="Normal 2 26 15" xfId="949"/>
    <cellStyle name="Normal 2 26 16" xfId="950"/>
    <cellStyle name="Normal 2 26 17" xfId="951"/>
    <cellStyle name="Normal 2 26 18" xfId="952"/>
    <cellStyle name="Normal 2 26 19" xfId="953"/>
    <cellStyle name="Normal 2 26 2" xfId="954"/>
    <cellStyle name="Normal 2 26 20" xfId="955"/>
    <cellStyle name="Normal 2 26 21" xfId="956"/>
    <cellStyle name="Normal 2 26 22" xfId="957"/>
    <cellStyle name="Normal 2 26 23" xfId="958"/>
    <cellStyle name="Normal 2 26 3" xfId="959"/>
    <cellStyle name="Normal 2 26 4" xfId="960"/>
    <cellStyle name="Normal 2 26 5" xfId="961"/>
    <cellStyle name="Normal 2 26 6" xfId="962"/>
    <cellStyle name="Normal 2 26 7" xfId="963"/>
    <cellStyle name="Normal 2 26 8" xfId="964"/>
    <cellStyle name="Normal 2 26 9" xfId="965"/>
    <cellStyle name="Normal 2 27" xfId="966"/>
    <cellStyle name="Normal 2 27 10" xfId="967"/>
    <cellStyle name="Normal 2 27 11" xfId="968"/>
    <cellStyle name="Normal 2 27 12" xfId="969"/>
    <cellStyle name="Normal 2 27 13" xfId="970"/>
    <cellStyle name="Normal 2 27 14" xfId="971"/>
    <cellStyle name="Normal 2 27 15" xfId="972"/>
    <cellStyle name="Normal 2 27 16" xfId="973"/>
    <cellStyle name="Normal 2 27 17" xfId="974"/>
    <cellStyle name="Normal 2 27 18" xfId="975"/>
    <cellStyle name="Normal 2 27 19" xfId="976"/>
    <cellStyle name="Normal 2 27 2" xfId="977"/>
    <cellStyle name="Normal 2 27 20" xfId="978"/>
    <cellStyle name="Normal 2 27 21" xfId="979"/>
    <cellStyle name="Normal 2 27 22" xfId="980"/>
    <cellStyle name="Normal 2 27 23" xfId="981"/>
    <cellStyle name="Normal 2 27 3" xfId="982"/>
    <cellStyle name="Normal 2 27 4" xfId="983"/>
    <cellStyle name="Normal 2 27 5" xfId="984"/>
    <cellStyle name="Normal 2 27 6" xfId="985"/>
    <cellStyle name="Normal 2 27 7" xfId="986"/>
    <cellStyle name="Normal 2 27 8" xfId="987"/>
    <cellStyle name="Normal 2 27 9" xfId="988"/>
    <cellStyle name="Normal 2 28" xfId="989"/>
    <cellStyle name="Normal 2 28 10" xfId="990"/>
    <cellStyle name="Normal 2 28 11" xfId="991"/>
    <cellStyle name="Normal 2 28 12" xfId="992"/>
    <cellStyle name="Normal 2 28 13" xfId="993"/>
    <cellStyle name="Normal 2 28 14" xfId="994"/>
    <cellStyle name="Normal 2 28 15" xfId="995"/>
    <cellStyle name="Normal 2 28 16" xfId="996"/>
    <cellStyle name="Normal 2 28 17" xfId="997"/>
    <cellStyle name="Normal 2 28 18" xfId="998"/>
    <cellStyle name="Normal 2 28 19" xfId="999"/>
    <cellStyle name="Normal 2 28 2" xfId="1000"/>
    <cellStyle name="Normal 2 28 20" xfId="1001"/>
    <cellStyle name="Normal 2 28 21" xfId="1002"/>
    <cellStyle name="Normal 2 28 22" xfId="1003"/>
    <cellStyle name="Normal 2 28 23" xfId="1004"/>
    <cellStyle name="Normal 2 28 3" xfId="1005"/>
    <cellStyle name="Normal 2 28 4" xfId="1006"/>
    <cellStyle name="Normal 2 28 5" xfId="1007"/>
    <cellStyle name="Normal 2 28 6" xfId="1008"/>
    <cellStyle name="Normal 2 28 7" xfId="1009"/>
    <cellStyle name="Normal 2 28 8" xfId="1010"/>
    <cellStyle name="Normal 2 28 9" xfId="1011"/>
    <cellStyle name="Normal 2 29" xfId="1012"/>
    <cellStyle name="Normal 2 29 10" xfId="1013"/>
    <cellStyle name="Normal 2 29 11" xfId="1014"/>
    <cellStyle name="Normal 2 29 12" xfId="1015"/>
    <cellStyle name="Normal 2 29 13" xfId="1016"/>
    <cellStyle name="Normal 2 29 14" xfId="1017"/>
    <cellStyle name="Normal 2 29 15" xfId="1018"/>
    <cellStyle name="Normal 2 29 16" xfId="1019"/>
    <cellStyle name="Normal 2 29 17" xfId="1020"/>
    <cellStyle name="Normal 2 29 18" xfId="1021"/>
    <cellStyle name="Normal 2 29 19" xfId="1022"/>
    <cellStyle name="Normal 2 29 2" xfId="1023"/>
    <cellStyle name="Normal 2 29 20" xfId="1024"/>
    <cellStyle name="Normal 2 29 21" xfId="1025"/>
    <cellStyle name="Normal 2 29 22" xfId="1026"/>
    <cellStyle name="Normal 2 29 23" xfId="1027"/>
    <cellStyle name="Normal 2 29 3" xfId="1028"/>
    <cellStyle name="Normal 2 29 4" xfId="1029"/>
    <cellStyle name="Normal 2 29 5" xfId="1030"/>
    <cellStyle name="Normal 2 29 6" xfId="1031"/>
    <cellStyle name="Normal 2 29 7" xfId="1032"/>
    <cellStyle name="Normal 2 29 8" xfId="1033"/>
    <cellStyle name="Normal 2 29 9" xfId="1034"/>
    <cellStyle name="Normal 2 3" xfId="1035"/>
    <cellStyle name="Normal 2 30" xfId="1036"/>
    <cellStyle name="Normal 2 30 10" xfId="1037"/>
    <cellStyle name="Normal 2 30 11" xfId="1038"/>
    <cellStyle name="Normal 2 30 12" xfId="1039"/>
    <cellStyle name="Normal 2 30 13" xfId="1040"/>
    <cellStyle name="Normal 2 30 14" xfId="1041"/>
    <cellStyle name="Normal 2 30 15" xfId="1042"/>
    <cellStyle name="Normal 2 30 16" xfId="1043"/>
    <cellStyle name="Normal 2 30 17" xfId="1044"/>
    <cellStyle name="Normal 2 30 18" xfId="1045"/>
    <cellStyle name="Normal 2 30 19" xfId="1046"/>
    <cellStyle name="Normal 2 30 2" xfId="1047"/>
    <cellStyle name="Normal 2 30 20" xfId="1048"/>
    <cellStyle name="Normal 2 30 21" xfId="1049"/>
    <cellStyle name="Normal 2 30 22" xfId="1050"/>
    <cellStyle name="Normal 2 30 23" xfId="1051"/>
    <cellStyle name="Normal 2 30 3" xfId="1052"/>
    <cellStyle name="Normal 2 30 4" xfId="1053"/>
    <cellStyle name="Normal 2 30 5" xfId="1054"/>
    <cellStyle name="Normal 2 30 6" xfId="1055"/>
    <cellStyle name="Normal 2 30 7" xfId="1056"/>
    <cellStyle name="Normal 2 30 8" xfId="1057"/>
    <cellStyle name="Normal 2 30 9" xfId="1058"/>
    <cellStyle name="Normal 2 31" xfId="1059"/>
    <cellStyle name="Normal 2 31 10" xfId="1060"/>
    <cellStyle name="Normal 2 31 11" xfId="1061"/>
    <cellStyle name="Normal 2 31 12" xfId="1062"/>
    <cellStyle name="Normal 2 31 13" xfId="1063"/>
    <cellStyle name="Normal 2 31 14" xfId="1064"/>
    <cellStyle name="Normal 2 31 15" xfId="1065"/>
    <cellStyle name="Normal 2 31 16" xfId="1066"/>
    <cellStyle name="Normal 2 31 17" xfId="1067"/>
    <cellStyle name="Normal 2 31 18" xfId="1068"/>
    <cellStyle name="Normal 2 31 19" xfId="1069"/>
    <cellStyle name="Normal 2 31 2" xfId="1070"/>
    <cellStyle name="Normal 2 31 20" xfId="1071"/>
    <cellStyle name="Normal 2 31 21" xfId="1072"/>
    <cellStyle name="Normal 2 31 22" xfId="1073"/>
    <cellStyle name="Normal 2 31 23" xfId="1074"/>
    <cellStyle name="Normal 2 31 3" xfId="1075"/>
    <cellStyle name="Normal 2 31 4" xfId="1076"/>
    <cellStyle name="Normal 2 31 5" xfId="1077"/>
    <cellStyle name="Normal 2 31 6" xfId="1078"/>
    <cellStyle name="Normal 2 31 7" xfId="1079"/>
    <cellStyle name="Normal 2 31 8" xfId="1080"/>
    <cellStyle name="Normal 2 31 9" xfId="1081"/>
    <cellStyle name="Normal 2 32" xfId="1082"/>
    <cellStyle name="Normal 2 32 10" xfId="1083"/>
    <cellStyle name="Normal 2 32 11" xfId="1084"/>
    <cellStyle name="Normal 2 32 12" xfId="1085"/>
    <cellStyle name="Normal 2 32 13" xfId="1086"/>
    <cellStyle name="Normal 2 32 14" xfId="1087"/>
    <cellStyle name="Normal 2 32 15" xfId="1088"/>
    <cellStyle name="Normal 2 32 16" xfId="1089"/>
    <cellStyle name="Normal 2 32 17" xfId="1090"/>
    <cellStyle name="Normal 2 32 18" xfId="1091"/>
    <cellStyle name="Normal 2 32 19" xfId="1092"/>
    <cellStyle name="Normal 2 32 2" xfId="1093"/>
    <cellStyle name="Normal 2 32 20" xfId="1094"/>
    <cellStyle name="Normal 2 32 21" xfId="1095"/>
    <cellStyle name="Normal 2 32 22" xfId="1096"/>
    <cellStyle name="Normal 2 32 23" xfId="1097"/>
    <cellStyle name="Normal 2 32 3" xfId="1098"/>
    <cellStyle name="Normal 2 32 4" xfId="1099"/>
    <cellStyle name="Normal 2 32 5" xfId="1100"/>
    <cellStyle name="Normal 2 32 6" xfId="1101"/>
    <cellStyle name="Normal 2 32 7" xfId="1102"/>
    <cellStyle name="Normal 2 32 8" xfId="1103"/>
    <cellStyle name="Normal 2 32 9" xfId="1104"/>
    <cellStyle name="Normal 2 33" xfId="1105"/>
    <cellStyle name="Normal 2 33 10" xfId="1106"/>
    <cellStyle name="Normal 2 33 11" xfId="1107"/>
    <cellStyle name="Normal 2 33 12" xfId="1108"/>
    <cellStyle name="Normal 2 33 13" xfId="1109"/>
    <cellStyle name="Normal 2 33 14" xfId="1110"/>
    <cellStyle name="Normal 2 33 15" xfId="1111"/>
    <cellStyle name="Normal 2 33 16" xfId="1112"/>
    <cellStyle name="Normal 2 33 17" xfId="1113"/>
    <cellStyle name="Normal 2 33 18" xfId="1114"/>
    <cellStyle name="Normal 2 33 19" xfId="1115"/>
    <cellStyle name="Normal 2 33 2" xfId="1116"/>
    <cellStyle name="Normal 2 33 20" xfId="1117"/>
    <cellStyle name="Normal 2 33 21" xfId="1118"/>
    <cellStyle name="Normal 2 33 22" xfId="1119"/>
    <cellStyle name="Normal 2 33 23" xfId="1120"/>
    <cellStyle name="Normal 2 33 3" xfId="1121"/>
    <cellStyle name="Normal 2 33 4" xfId="1122"/>
    <cellStyle name="Normal 2 33 5" xfId="1123"/>
    <cellStyle name="Normal 2 33 6" xfId="1124"/>
    <cellStyle name="Normal 2 33 7" xfId="1125"/>
    <cellStyle name="Normal 2 33 8" xfId="1126"/>
    <cellStyle name="Normal 2 33 9" xfId="1127"/>
    <cellStyle name="Normal 2 34" xfId="1128"/>
    <cellStyle name="Normal 2 34 10" xfId="1129"/>
    <cellStyle name="Normal 2 34 11" xfId="1130"/>
    <cellStyle name="Normal 2 34 12" xfId="1131"/>
    <cellStyle name="Normal 2 34 13" xfId="1132"/>
    <cellStyle name="Normal 2 34 14" xfId="1133"/>
    <cellStyle name="Normal 2 34 15" xfId="1134"/>
    <cellStyle name="Normal 2 34 16" xfId="1135"/>
    <cellStyle name="Normal 2 34 17" xfId="1136"/>
    <cellStyle name="Normal 2 34 18" xfId="1137"/>
    <cellStyle name="Normal 2 34 19" xfId="1138"/>
    <cellStyle name="Normal 2 34 2" xfId="1139"/>
    <cellStyle name="Normal 2 34 20" xfId="1140"/>
    <cellStyle name="Normal 2 34 21" xfId="1141"/>
    <cellStyle name="Normal 2 34 22" xfId="1142"/>
    <cellStyle name="Normal 2 34 23" xfId="1143"/>
    <cellStyle name="Normal 2 34 3" xfId="1144"/>
    <cellStyle name="Normal 2 34 4" xfId="1145"/>
    <cellStyle name="Normal 2 34 5" xfId="1146"/>
    <cellStyle name="Normal 2 34 6" xfId="1147"/>
    <cellStyle name="Normal 2 34 7" xfId="1148"/>
    <cellStyle name="Normal 2 34 8" xfId="1149"/>
    <cellStyle name="Normal 2 34 9" xfId="1150"/>
    <cellStyle name="Normal 2 35" xfId="1151"/>
    <cellStyle name="Normal 2 35 10" xfId="1152"/>
    <cellStyle name="Normal 2 35 11" xfId="1153"/>
    <cellStyle name="Normal 2 35 12" xfId="1154"/>
    <cellStyle name="Normal 2 35 13" xfId="1155"/>
    <cellStyle name="Normal 2 35 14" xfId="1156"/>
    <cellStyle name="Normal 2 35 15" xfId="1157"/>
    <cellStyle name="Normal 2 35 16" xfId="1158"/>
    <cellStyle name="Normal 2 35 17" xfId="1159"/>
    <cellStyle name="Normal 2 35 18" xfId="1160"/>
    <cellStyle name="Normal 2 35 19" xfId="1161"/>
    <cellStyle name="Normal 2 35 2" xfId="1162"/>
    <cellStyle name="Normal 2 35 20" xfId="1163"/>
    <cellStyle name="Normal 2 35 21" xfId="1164"/>
    <cellStyle name="Normal 2 35 22" xfId="1165"/>
    <cellStyle name="Normal 2 35 23" xfId="1166"/>
    <cellStyle name="Normal 2 35 3" xfId="1167"/>
    <cellStyle name="Normal 2 35 4" xfId="1168"/>
    <cellStyle name="Normal 2 35 5" xfId="1169"/>
    <cellStyle name="Normal 2 35 6" xfId="1170"/>
    <cellStyle name="Normal 2 35 7" xfId="1171"/>
    <cellStyle name="Normal 2 35 8" xfId="1172"/>
    <cellStyle name="Normal 2 35 9" xfId="1173"/>
    <cellStyle name="Normal 2 36" xfId="1174"/>
    <cellStyle name="Normal 2 36 10" xfId="1175"/>
    <cellStyle name="Normal 2 36 11" xfId="1176"/>
    <cellStyle name="Normal 2 36 12" xfId="1177"/>
    <cellStyle name="Normal 2 36 13" xfId="1178"/>
    <cellStyle name="Normal 2 36 14" xfId="1179"/>
    <cellStyle name="Normal 2 36 15" xfId="1180"/>
    <cellStyle name="Normal 2 36 16" xfId="1181"/>
    <cellStyle name="Normal 2 36 17" xfId="1182"/>
    <cellStyle name="Normal 2 36 18" xfId="1183"/>
    <cellStyle name="Normal 2 36 19" xfId="1184"/>
    <cellStyle name="Normal 2 36 2" xfId="1185"/>
    <cellStyle name="Normal 2 36 20" xfId="1186"/>
    <cellStyle name="Normal 2 36 21" xfId="1187"/>
    <cellStyle name="Normal 2 36 22" xfId="1188"/>
    <cellStyle name="Normal 2 36 23" xfId="1189"/>
    <cellStyle name="Normal 2 36 3" xfId="1190"/>
    <cellStyle name="Normal 2 36 4" xfId="1191"/>
    <cellStyle name="Normal 2 36 5" xfId="1192"/>
    <cellStyle name="Normal 2 36 6" xfId="1193"/>
    <cellStyle name="Normal 2 36 7" xfId="1194"/>
    <cellStyle name="Normal 2 36 8" xfId="1195"/>
    <cellStyle name="Normal 2 36 9" xfId="1196"/>
    <cellStyle name="Normal 2 37" xfId="1197"/>
    <cellStyle name="Normal 2 37 10" xfId="1198"/>
    <cellStyle name="Normal 2 37 11" xfId="1199"/>
    <cellStyle name="Normal 2 37 12" xfId="1200"/>
    <cellStyle name="Normal 2 37 13" xfId="1201"/>
    <cellStyle name="Normal 2 37 14" xfId="1202"/>
    <cellStyle name="Normal 2 37 15" xfId="1203"/>
    <cellStyle name="Normal 2 37 16" xfId="1204"/>
    <cellStyle name="Normal 2 37 17" xfId="1205"/>
    <cellStyle name="Normal 2 37 18" xfId="1206"/>
    <cellStyle name="Normal 2 37 19" xfId="1207"/>
    <cellStyle name="Normal 2 37 2" xfId="1208"/>
    <cellStyle name="Normal 2 37 20" xfId="1209"/>
    <cellStyle name="Normal 2 37 21" xfId="1210"/>
    <cellStyle name="Normal 2 37 22" xfId="1211"/>
    <cellStyle name="Normal 2 37 23" xfId="1212"/>
    <cellStyle name="Normal 2 37 3" xfId="1213"/>
    <cellStyle name="Normal 2 37 4" xfId="1214"/>
    <cellStyle name="Normal 2 37 5" xfId="1215"/>
    <cellStyle name="Normal 2 37 6" xfId="1216"/>
    <cellStyle name="Normal 2 37 7" xfId="1217"/>
    <cellStyle name="Normal 2 37 8" xfId="1218"/>
    <cellStyle name="Normal 2 37 9" xfId="1219"/>
    <cellStyle name="Normal 2 38" xfId="1220"/>
    <cellStyle name="Normal 2 38 10" xfId="1221"/>
    <cellStyle name="Normal 2 38 11" xfId="1222"/>
    <cellStyle name="Normal 2 38 12" xfId="1223"/>
    <cellStyle name="Normal 2 38 13" xfId="1224"/>
    <cellStyle name="Normal 2 38 14" xfId="1225"/>
    <cellStyle name="Normal 2 38 15" xfId="1226"/>
    <cellStyle name="Normal 2 38 16" xfId="1227"/>
    <cellStyle name="Normal 2 38 17" xfId="1228"/>
    <cellStyle name="Normal 2 38 18" xfId="1229"/>
    <cellStyle name="Normal 2 38 19" xfId="1230"/>
    <cellStyle name="Normal 2 38 2" xfId="1231"/>
    <cellStyle name="Normal 2 38 20" xfId="1232"/>
    <cellStyle name="Normal 2 38 21" xfId="1233"/>
    <cellStyle name="Normal 2 38 22" xfId="1234"/>
    <cellStyle name="Normal 2 38 23" xfId="1235"/>
    <cellStyle name="Normal 2 38 3" xfId="1236"/>
    <cellStyle name="Normal 2 38 4" xfId="1237"/>
    <cellStyle name="Normal 2 38 5" xfId="1238"/>
    <cellStyle name="Normal 2 38 6" xfId="1239"/>
    <cellStyle name="Normal 2 38 7" xfId="1240"/>
    <cellStyle name="Normal 2 38 8" xfId="1241"/>
    <cellStyle name="Normal 2 38 9" xfId="1242"/>
    <cellStyle name="Normal 2 39" xfId="1243"/>
    <cellStyle name="Normal 2 39 10" xfId="1244"/>
    <cellStyle name="Normal 2 39 11" xfId="1245"/>
    <cellStyle name="Normal 2 39 12" xfId="1246"/>
    <cellStyle name="Normal 2 39 13" xfId="1247"/>
    <cellStyle name="Normal 2 39 14" xfId="1248"/>
    <cellStyle name="Normal 2 39 15" xfId="1249"/>
    <cellStyle name="Normal 2 39 16" xfId="1250"/>
    <cellStyle name="Normal 2 39 17" xfId="1251"/>
    <cellStyle name="Normal 2 39 18" xfId="1252"/>
    <cellStyle name="Normal 2 39 19" xfId="1253"/>
    <cellStyle name="Normal 2 39 2" xfId="1254"/>
    <cellStyle name="Normal 2 39 20" xfId="1255"/>
    <cellStyle name="Normal 2 39 21" xfId="1256"/>
    <cellStyle name="Normal 2 39 22" xfId="1257"/>
    <cellStyle name="Normal 2 39 23" xfId="1258"/>
    <cellStyle name="Normal 2 39 3" xfId="1259"/>
    <cellStyle name="Normal 2 39 4" xfId="1260"/>
    <cellStyle name="Normal 2 39 5" xfId="1261"/>
    <cellStyle name="Normal 2 39 6" xfId="1262"/>
    <cellStyle name="Normal 2 39 7" xfId="1263"/>
    <cellStyle name="Normal 2 39 8" xfId="1264"/>
    <cellStyle name="Normal 2 39 9" xfId="1265"/>
    <cellStyle name="Normal 2 4" xfId="1266"/>
    <cellStyle name="Normal 2 40" xfId="1267"/>
    <cellStyle name="Normal 2 41" xfId="1268"/>
    <cellStyle name="Normal 2 42" xfId="1269"/>
    <cellStyle name="Normal 2 43" xfId="1270"/>
    <cellStyle name="Normal 2 44" xfId="1271"/>
    <cellStyle name="Normal 2 45" xfId="1272"/>
    <cellStyle name="Normal 2 46" xfId="1273"/>
    <cellStyle name="Normal 2 47" xfId="1274"/>
    <cellStyle name="Normal 2 48" xfId="1275"/>
    <cellStyle name="Normal 2 49" xfId="1276"/>
    <cellStyle name="Normal 2 5" xfId="1277"/>
    <cellStyle name="Normal 2 5 10" xfId="1278"/>
    <cellStyle name="Normal 2 5 11" xfId="1279"/>
    <cellStyle name="Normal 2 5 12" xfId="1280"/>
    <cellStyle name="Normal 2 5 13" xfId="1281"/>
    <cellStyle name="Normal 2 5 14" xfId="1282"/>
    <cellStyle name="Normal 2 5 15" xfId="1283"/>
    <cellStyle name="Normal 2 5 16" xfId="1284"/>
    <cellStyle name="Normal 2 5 17" xfId="1285"/>
    <cellStyle name="Normal 2 5 18" xfId="1286"/>
    <cellStyle name="Normal 2 5 19" xfId="1287"/>
    <cellStyle name="Normal 2 5 2" xfId="1288"/>
    <cellStyle name="Normal 2 5 2 10" xfId="1289"/>
    <cellStyle name="Normal 2 5 2 11" xfId="1290"/>
    <cellStyle name="Normal 2 5 2 12" xfId="1291"/>
    <cellStyle name="Normal 2 5 2 13" xfId="1292"/>
    <cellStyle name="Normal 2 5 2 14" xfId="1293"/>
    <cellStyle name="Normal 2 5 2 15" xfId="1294"/>
    <cellStyle name="Normal 2 5 2 16" xfId="1295"/>
    <cellStyle name="Normal 2 5 2 17" xfId="1296"/>
    <cellStyle name="Normal 2 5 2 18" xfId="1297"/>
    <cellStyle name="Normal 2 5 2 19" xfId="1298"/>
    <cellStyle name="Normal 2 5 2 2" xfId="1299"/>
    <cellStyle name="Normal 2 5 2 2 10" xfId="1300"/>
    <cellStyle name="Normal 2 5 2 2 11" xfId="1301"/>
    <cellStyle name="Normal 2 5 2 2 12" xfId="1302"/>
    <cellStyle name="Normal 2 5 2 2 13" xfId="1303"/>
    <cellStyle name="Normal 2 5 2 2 14" xfId="1304"/>
    <cellStyle name="Normal 2 5 2 2 15" xfId="1305"/>
    <cellStyle name="Normal 2 5 2 2 16" xfId="1306"/>
    <cellStyle name="Normal 2 5 2 2 17" xfId="1307"/>
    <cellStyle name="Normal 2 5 2 2 18" xfId="1308"/>
    <cellStyle name="Normal 2 5 2 2 19" xfId="1309"/>
    <cellStyle name="Normal 2 5 2 2 2" xfId="1310"/>
    <cellStyle name="Normal 2 5 2 2 20" xfId="1311"/>
    <cellStyle name="Normal 2 5 2 2 21" xfId="1312"/>
    <cellStyle name="Normal 2 5 2 2 22" xfId="1313"/>
    <cellStyle name="Normal 2 5 2 2 23" xfId="1314"/>
    <cellStyle name="Normal 2 5 2 2 24" xfId="1315"/>
    <cellStyle name="Normal 2 5 2 2 25" xfId="1316"/>
    <cellStyle name="Normal 2 5 2 2 26" xfId="1317"/>
    <cellStyle name="Normal 2 5 2 2 27" xfId="1318"/>
    <cellStyle name="Normal 2 5 2 2 28" xfId="1319"/>
    <cellStyle name="Normal 2 5 2 2 29" xfId="1320"/>
    <cellStyle name="Normal 2 5 2 2 3" xfId="1321"/>
    <cellStyle name="Normal 2 5 2 2 30" xfId="1322"/>
    <cellStyle name="Normal 2 5 2 2 31" xfId="1323"/>
    <cellStyle name="Normal 2 5 2 2 32" xfId="1324"/>
    <cellStyle name="Normal 2 5 2 2 33" xfId="1325"/>
    <cellStyle name="Normal 2 5 2 2 34" xfId="1326"/>
    <cellStyle name="Normal 2 5 2 2 35" xfId="1327"/>
    <cellStyle name="Normal 2 5 2 2 36" xfId="1328"/>
    <cellStyle name="Normal 2 5 2 2 37" xfId="1329"/>
    <cellStyle name="Normal 2 5 2 2 38" xfId="1330"/>
    <cellStyle name="Normal 2 5 2 2 39" xfId="1331"/>
    <cellStyle name="Normal 2 5 2 2 4" xfId="1332"/>
    <cellStyle name="Normal 2 5 2 2 40" xfId="1333"/>
    <cellStyle name="Normal 2 5 2 2 41" xfId="1334"/>
    <cellStyle name="Normal 2 5 2 2 42" xfId="1335"/>
    <cellStyle name="Normal 2 5 2 2 43" xfId="1336"/>
    <cellStyle name="Normal 2 5 2 2 44" xfId="1337"/>
    <cellStyle name="Normal 2 5 2 2 45" xfId="1338"/>
    <cellStyle name="Normal 2 5 2 2 46" xfId="1339"/>
    <cellStyle name="Normal 2 5 2 2 47" xfId="1340"/>
    <cellStyle name="Normal 2 5 2 2 48" xfId="1341"/>
    <cellStyle name="Normal 2 5 2 2 49" xfId="1342"/>
    <cellStyle name="Normal 2 5 2 2 5" xfId="1343"/>
    <cellStyle name="Normal 2 5 2 2 50" xfId="1344"/>
    <cellStyle name="Normal 2 5 2 2 51" xfId="1345"/>
    <cellStyle name="Normal 2 5 2 2 52" xfId="1346"/>
    <cellStyle name="Normal 2 5 2 2 53" xfId="1347"/>
    <cellStyle name="Normal 2 5 2 2 54" xfId="1348"/>
    <cellStyle name="Normal 2 5 2 2 55" xfId="1349"/>
    <cellStyle name="Normal 2 5 2 2 6" xfId="1350"/>
    <cellStyle name="Normal 2 5 2 2 7" xfId="1351"/>
    <cellStyle name="Normal 2 5 2 2 8" xfId="1352"/>
    <cellStyle name="Normal 2 5 2 2 9" xfId="1353"/>
    <cellStyle name="Normal 2 5 2 20" xfId="1354"/>
    <cellStyle name="Normal 2 5 2 21" xfId="1355"/>
    <cellStyle name="Normal 2 5 2 22" xfId="1356"/>
    <cellStyle name="Normal 2 5 2 23" xfId="1357"/>
    <cellStyle name="Normal 2 5 2 24" xfId="1358"/>
    <cellStyle name="Normal 2 5 2 25" xfId="1359"/>
    <cellStyle name="Normal 2 5 2 26" xfId="1360"/>
    <cellStyle name="Normal 2 5 2 27" xfId="1361"/>
    <cellStyle name="Normal 2 5 2 28" xfId="1362"/>
    <cellStyle name="Normal 2 5 2 29" xfId="1363"/>
    <cellStyle name="Normal 2 5 2 3" xfId="1364"/>
    <cellStyle name="Normal 2 5 2 30" xfId="1365"/>
    <cellStyle name="Normal 2 5 2 31" xfId="1366"/>
    <cellStyle name="Normal 2 5 2 32" xfId="1367"/>
    <cellStyle name="Normal 2 5 2 33" xfId="1368"/>
    <cellStyle name="Normal 2 5 2 4" xfId="1369"/>
    <cellStyle name="Normal 2 5 2 5" xfId="1370"/>
    <cellStyle name="Normal 2 5 2 6" xfId="1371"/>
    <cellStyle name="Normal 2 5 2 7" xfId="1372"/>
    <cellStyle name="Normal 2 5 2 8" xfId="1373"/>
    <cellStyle name="Normal 2 5 2 9" xfId="1374"/>
    <cellStyle name="Normal 2 5 20" xfId="1375"/>
    <cellStyle name="Normal 2 5 21" xfId="1376"/>
    <cellStyle name="Normal 2 5 22" xfId="1377"/>
    <cellStyle name="Normal 2 5 23" xfId="1378"/>
    <cellStyle name="Normal 2 5 24" xfId="1379"/>
    <cellStyle name="Normal 2 5 25" xfId="1380"/>
    <cellStyle name="Normal 2 5 26" xfId="1381"/>
    <cellStyle name="Normal 2 5 27" xfId="1382"/>
    <cellStyle name="Normal 2 5 28" xfId="1383"/>
    <cellStyle name="Normal 2 5 29" xfId="1384"/>
    <cellStyle name="Normal 2 5 3" xfId="1385"/>
    <cellStyle name="Normal 2 5 30" xfId="1386"/>
    <cellStyle name="Normal 2 5 31" xfId="1387"/>
    <cellStyle name="Normal 2 5 32" xfId="1388"/>
    <cellStyle name="Normal 2 5 33" xfId="1389"/>
    <cellStyle name="Normal 2 5 34" xfId="1390"/>
    <cellStyle name="Normal 2 5 35" xfId="1391"/>
    <cellStyle name="Normal 2 5 36" xfId="1392"/>
    <cellStyle name="Normal 2 5 37" xfId="1393"/>
    <cellStyle name="Normal 2 5 38" xfId="1394"/>
    <cellStyle name="Normal 2 5 39" xfId="1395"/>
    <cellStyle name="Normal 2 5 4" xfId="1396"/>
    <cellStyle name="Normal 2 5 40" xfId="1397"/>
    <cellStyle name="Normal 2 5 41" xfId="1398"/>
    <cellStyle name="Normal 2 5 42" xfId="1399"/>
    <cellStyle name="Normal 2 5 43" xfId="1400"/>
    <cellStyle name="Normal 2 5 44" xfId="1401"/>
    <cellStyle name="Normal 2 5 45" xfId="1402"/>
    <cellStyle name="Normal 2 5 46" xfId="1403"/>
    <cellStyle name="Normal 2 5 47" xfId="1404"/>
    <cellStyle name="Normal 2 5 48" xfId="1405"/>
    <cellStyle name="Normal 2 5 49" xfId="1406"/>
    <cellStyle name="Normal 2 5 5" xfId="1407"/>
    <cellStyle name="Normal 2 5 50" xfId="1408"/>
    <cellStyle name="Normal 2 5 51" xfId="1409"/>
    <cellStyle name="Normal 2 5 52" xfId="1410"/>
    <cellStyle name="Normal 2 5 53" xfId="1411"/>
    <cellStyle name="Normal 2 5 54" xfId="1412"/>
    <cellStyle name="Normal 2 5 55" xfId="1413"/>
    <cellStyle name="Normal 2 5 56" xfId="1414"/>
    <cellStyle name="Normal 2 5 57" xfId="1415"/>
    <cellStyle name="Normal 2 5 58" xfId="1416"/>
    <cellStyle name="Normal 2 5 59" xfId="1417"/>
    <cellStyle name="Normal 2 5 6" xfId="1418"/>
    <cellStyle name="Normal 2 5 60" xfId="1419"/>
    <cellStyle name="Normal 2 5 61" xfId="1420"/>
    <cellStyle name="Normal 2 5 62" xfId="1421"/>
    <cellStyle name="Normal 2 5 63" xfId="1422"/>
    <cellStyle name="Normal 2 5 64" xfId="1423"/>
    <cellStyle name="Normal 2 5 65" xfId="1424"/>
    <cellStyle name="Normal 2 5 66" xfId="1425"/>
    <cellStyle name="Normal 2 5 67" xfId="1426"/>
    <cellStyle name="Normal 2 5 68" xfId="1427"/>
    <cellStyle name="Normal 2 5 69" xfId="1428"/>
    <cellStyle name="Normal 2 5 7" xfId="1429"/>
    <cellStyle name="Normal 2 5 70" xfId="1430"/>
    <cellStyle name="Normal 2 5 71" xfId="1431"/>
    <cellStyle name="Normal 2 5 72" xfId="1432"/>
    <cellStyle name="Normal 2 5 73" xfId="1433"/>
    <cellStyle name="Normal 2 5 74" xfId="1434"/>
    <cellStyle name="Normal 2 5 75" xfId="1435"/>
    <cellStyle name="Normal 2 5 76" xfId="1436"/>
    <cellStyle name="Normal 2 5 77" xfId="1437"/>
    <cellStyle name="Normal 2 5 78" xfId="1438"/>
    <cellStyle name="Normal 2 5 79" xfId="1439"/>
    <cellStyle name="Normal 2 5 8" xfId="1440"/>
    <cellStyle name="Normal 2 5 80" xfId="1441"/>
    <cellStyle name="Normal 2 5 81" xfId="1442"/>
    <cellStyle name="Normal 2 5 82" xfId="1443"/>
    <cellStyle name="Normal 2 5 83" xfId="1444"/>
    <cellStyle name="Normal 2 5 84" xfId="1445"/>
    <cellStyle name="Normal 2 5 85" xfId="1446"/>
    <cellStyle name="Normal 2 5 86" xfId="1447"/>
    <cellStyle name="Normal 2 5 87" xfId="1448"/>
    <cellStyle name="Normal 2 5 9" xfId="1449"/>
    <cellStyle name="Normal 2 5_DEER 032008 Cost Summary Delivery - Rev 4 (2)" xfId="1450"/>
    <cellStyle name="Normal 2 50" xfId="1451"/>
    <cellStyle name="Normal 2 51" xfId="1452"/>
    <cellStyle name="Normal 2 52" xfId="1453"/>
    <cellStyle name="Normal 2 53" xfId="1454"/>
    <cellStyle name="Normal 2 54" xfId="1455"/>
    <cellStyle name="Normal 2 55" xfId="1456"/>
    <cellStyle name="Normal 2 56" xfId="1457"/>
    <cellStyle name="Normal 2 57" xfId="1458"/>
    <cellStyle name="Normal 2 58" xfId="1459"/>
    <cellStyle name="Normal 2 59" xfId="1460"/>
    <cellStyle name="Normal 2 6" xfId="1461"/>
    <cellStyle name="Normal 2 60" xfId="1462"/>
    <cellStyle name="Normal 2 61" xfId="1463"/>
    <cellStyle name="Normal 2 62" xfId="1464"/>
    <cellStyle name="Normal 2 63" xfId="1465"/>
    <cellStyle name="Normal 2 64" xfId="1466"/>
    <cellStyle name="Normal 2 65" xfId="1467"/>
    <cellStyle name="Normal 2 66" xfId="1468"/>
    <cellStyle name="Normal 2 67" xfId="1469"/>
    <cellStyle name="Normal 2 68" xfId="1470"/>
    <cellStyle name="Normal 2 69" xfId="1471"/>
    <cellStyle name="Normal 2 7" xfId="1472"/>
    <cellStyle name="Normal 2 70" xfId="1473"/>
    <cellStyle name="Normal 2 71" xfId="1474"/>
    <cellStyle name="Normal 2 72" xfId="1475"/>
    <cellStyle name="Normal 2 73" xfId="1476"/>
    <cellStyle name="Normal 2 74" xfId="1477"/>
    <cellStyle name="Normal 2 75" xfId="1478"/>
    <cellStyle name="Normal 2 76" xfId="1479"/>
    <cellStyle name="Normal 2 77" xfId="1480"/>
    <cellStyle name="Normal 2 78" xfId="1481"/>
    <cellStyle name="Normal 2 79" xfId="1482"/>
    <cellStyle name="Normal 2 8" xfId="1483"/>
    <cellStyle name="Normal 2 8 10" xfId="1484"/>
    <cellStyle name="Normal 2 8 11" xfId="1485"/>
    <cellStyle name="Normal 2 8 12" xfId="1486"/>
    <cellStyle name="Normal 2 8 13" xfId="1487"/>
    <cellStyle name="Normal 2 8 14" xfId="1488"/>
    <cellStyle name="Normal 2 8 15" xfId="1489"/>
    <cellStyle name="Normal 2 8 16" xfId="1490"/>
    <cellStyle name="Normal 2 8 17" xfId="1491"/>
    <cellStyle name="Normal 2 8 18" xfId="1492"/>
    <cellStyle name="Normal 2 8 19" xfId="1493"/>
    <cellStyle name="Normal 2 8 2" xfId="1494"/>
    <cellStyle name="Normal 2 8 20" xfId="1495"/>
    <cellStyle name="Normal 2 8 21" xfId="1496"/>
    <cellStyle name="Normal 2 8 22" xfId="1497"/>
    <cellStyle name="Normal 2 8 23" xfId="1498"/>
    <cellStyle name="Normal 2 8 3" xfId="1499"/>
    <cellStyle name="Normal 2 8 4" xfId="1500"/>
    <cellStyle name="Normal 2 8 5" xfId="1501"/>
    <cellStyle name="Normal 2 8 6" xfId="1502"/>
    <cellStyle name="Normal 2 8 7" xfId="1503"/>
    <cellStyle name="Normal 2 8 8" xfId="1504"/>
    <cellStyle name="Normal 2 8 9" xfId="1505"/>
    <cellStyle name="Normal 2 80" xfId="1506"/>
    <cellStyle name="Normal 2 81" xfId="1507"/>
    <cellStyle name="Normal 2 82" xfId="1508"/>
    <cellStyle name="Normal 2 83" xfId="1509"/>
    <cellStyle name="Normal 2 84" xfId="1510"/>
    <cellStyle name="Normal 2 85" xfId="1511"/>
    <cellStyle name="Normal 2 86" xfId="1512"/>
    <cellStyle name="Normal 2 87" xfId="1513"/>
    <cellStyle name="Normal 2 88" xfId="1514"/>
    <cellStyle name="Normal 2 89" xfId="1515"/>
    <cellStyle name="Normal 2 9" xfId="1516"/>
    <cellStyle name="Normal 2 9 10" xfId="1517"/>
    <cellStyle name="Normal 2 9 11" xfId="1518"/>
    <cellStyle name="Normal 2 9 12" xfId="1519"/>
    <cellStyle name="Normal 2 9 13" xfId="1520"/>
    <cellStyle name="Normal 2 9 14" xfId="1521"/>
    <cellStyle name="Normal 2 9 15" xfId="1522"/>
    <cellStyle name="Normal 2 9 16" xfId="1523"/>
    <cellStyle name="Normal 2 9 17" xfId="1524"/>
    <cellStyle name="Normal 2 9 18" xfId="1525"/>
    <cellStyle name="Normal 2 9 19" xfId="1526"/>
    <cellStyle name="Normal 2 9 2" xfId="1527"/>
    <cellStyle name="Normal 2 9 20" xfId="1528"/>
    <cellStyle name="Normal 2 9 21" xfId="1529"/>
    <cellStyle name="Normal 2 9 22" xfId="1530"/>
    <cellStyle name="Normal 2 9 23" xfId="1531"/>
    <cellStyle name="Normal 2 9 3" xfId="1532"/>
    <cellStyle name="Normal 2 9 4" xfId="1533"/>
    <cellStyle name="Normal 2 9 5" xfId="1534"/>
    <cellStyle name="Normal 2 9 6" xfId="1535"/>
    <cellStyle name="Normal 2 9 7" xfId="1536"/>
    <cellStyle name="Normal 2 9 8" xfId="1537"/>
    <cellStyle name="Normal 2 9 9" xfId="1538"/>
    <cellStyle name="Normal 2 90" xfId="1539"/>
    <cellStyle name="Normal 2 91" xfId="1540"/>
    <cellStyle name="Normal 2 92" xfId="1541"/>
    <cellStyle name="Normal 2 93" xfId="1542"/>
    <cellStyle name="Normal 2 94" xfId="1543"/>
    <cellStyle name="Normal 2 94 2" xfId="1544"/>
    <cellStyle name="Normal 2 95" xfId="1545"/>
    <cellStyle name="Normal 2_DEER 032008 Cost Summary Delivery - Rev 4 (2)" xfId="1546"/>
    <cellStyle name="Normal 20" xfId="1547"/>
    <cellStyle name="Normal 21" xfId="1548"/>
    <cellStyle name="Normal 22" xfId="1549"/>
    <cellStyle name="Normal 23" xfId="1550"/>
    <cellStyle name="Normal 24" xfId="1551"/>
    <cellStyle name="Normal 25" xfId="1552"/>
    <cellStyle name="Normal 26" xfId="1553"/>
    <cellStyle name="Normal 26 2" xfId="1554"/>
    <cellStyle name="Normal 26 3" xfId="1555"/>
    <cellStyle name="Normal 26 4" xfId="1556"/>
    <cellStyle name="Normal 27" xfId="1557"/>
    <cellStyle name="Normal 27 2" xfId="1558"/>
    <cellStyle name="Normal 27 3" xfId="1559"/>
    <cellStyle name="Normal 27 4" xfId="1560"/>
    <cellStyle name="Normal 28" xfId="1561"/>
    <cellStyle name="Normal 28 2" xfId="1562"/>
    <cellStyle name="Normal 28 3" xfId="1563"/>
    <cellStyle name="Normal 28 4" xfId="1564"/>
    <cellStyle name="Normal 29" xfId="1565"/>
    <cellStyle name="Normal 29 2" xfId="1566"/>
    <cellStyle name="Normal 29 3" xfId="1567"/>
    <cellStyle name="Normal 29 4" xfId="1568"/>
    <cellStyle name="Normal 3" xfId="12"/>
    <cellStyle name="Normal 3 10" xfId="1569"/>
    <cellStyle name="Normal 3 10 10" xfId="1570"/>
    <cellStyle name="Normal 3 10 11" xfId="1571"/>
    <cellStyle name="Normal 3 10 12" xfId="1572"/>
    <cellStyle name="Normal 3 10 13" xfId="1573"/>
    <cellStyle name="Normal 3 10 14" xfId="1574"/>
    <cellStyle name="Normal 3 10 15" xfId="1575"/>
    <cellStyle name="Normal 3 10 16" xfId="1576"/>
    <cellStyle name="Normal 3 10 17" xfId="1577"/>
    <cellStyle name="Normal 3 10 18" xfId="1578"/>
    <cellStyle name="Normal 3 10 19" xfId="1579"/>
    <cellStyle name="Normal 3 10 2" xfId="1580"/>
    <cellStyle name="Normal 3 10 20" xfId="1581"/>
    <cellStyle name="Normal 3 10 21" xfId="1582"/>
    <cellStyle name="Normal 3 10 22" xfId="1583"/>
    <cellStyle name="Normal 3 10 23" xfId="1584"/>
    <cellStyle name="Normal 3 10 3" xfId="1585"/>
    <cellStyle name="Normal 3 10 4" xfId="1586"/>
    <cellStyle name="Normal 3 10 5" xfId="1587"/>
    <cellStyle name="Normal 3 10 6" xfId="1588"/>
    <cellStyle name="Normal 3 10 7" xfId="1589"/>
    <cellStyle name="Normal 3 10 8" xfId="1590"/>
    <cellStyle name="Normal 3 10 9" xfId="1591"/>
    <cellStyle name="Normal 3 11" xfId="1592"/>
    <cellStyle name="Normal 3 11 10" xfId="1593"/>
    <cellStyle name="Normal 3 11 11" xfId="1594"/>
    <cellStyle name="Normal 3 11 12" xfId="1595"/>
    <cellStyle name="Normal 3 11 13" xfId="1596"/>
    <cellStyle name="Normal 3 11 14" xfId="1597"/>
    <cellStyle name="Normal 3 11 15" xfId="1598"/>
    <cellStyle name="Normal 3 11 16" xfId="1599"/>
    <cellStyle name="Normal 3 11 17" xfId="1600"/>
    <cellStyle name="Normal 3 11 18" xfId="1601"/>
    <cellStyle name="Normal 3 11 19" xfId="1602"/>
    <cellStyle name="Normal 3 11 2" xfId="1603"/>
    <cellStyle name="Normal 3 11 20" xfId="1604"/>
    <cellStyle name="Normal 3 11 21" xfId="1605"/>
    <cellStyle name="Normal 3 11 22" xfId="1606"/>
    <cellStyle name="Normal 3 11 23" xfId="1607"/>
    <cellStyle name="Normal 3 11 3" xfId="1608"/>
    <cellStyle name="Normal 3 11 4" xfId="1609"/>
    <cellStyle name="Normal 3 11 5" xfId="1610"/>
    <cellStyle name="Normal 3 11 6" xfId="1611"/>
    <cellStyle name="Normal 3 11 7" xfId="1612"/>
    <cellStyle name="Normal 3 11 8" xfId="1613"/>
    <cellStyle name="Normal 3 11 9" xfId="1614"/>
    <cellStyle name="Normal 3 12" xfId="1615"/>
    <cellStyle name="Normal 3 12 10" xfId="1616"/>
    <cellStyle name="Normal 3 12 11" xfId="1617"/>
    <cellStyle name="Normal 3 12 12" xfId="1618"/>
    <cellStyle name="Normal 3 12 13" xfId="1619"/>
    <cellStyle name="Normal 3 12 14" xfId="1620"/>
    <cellStyle name="Normal 3 12 15" xfId="1621"/>
    <cellStyle name="Normal 3 12 16" xfId="1622"/>
    <cellStyle name="Normal 3 12 17" xfId="1623"/>
    <cellStyle name="Normal 3 12 18" xfId="1624"/>
    <cellStyle name="Normal 3 12 19" xfId="1625"/>
    <cellStyle name="Normal 3 12 2" xfId="1626"/>
    <cellStyle name="Normal 3 12 20" xfId="1627"/>
    <cellStyle name="Normal 3 12 21" xfId="1628"/>
    <cellStyle name="Normal 3 12 22" xfId="1629"/>
    <cellStyle name="Normal 3 12 23" xfId="1630"/>
    <cellStyle name="Normal 3 12 3" xfId="1631"/>
    <cellStyle name="Normal 3 12 4" xfId="1632"/>
    <cellStyle name="Normal 3 12 5" xfId="1633"/>
    <cellStyle name="Normal 3 12 6" xfId="1634"/>
    <cellStyle name="Normal 3 12 7" xfId="1635"/>
    <cellStyle name="Normal 3 12 8" xfId="1636"/>
    <cellStyle name="Normal 3 12 9" xfId="1637"/>
    <cellStyle name="Normal 3 13" xfId="1638"/>
    <cellStyle name="Normal 3 13 10" xfId="1639"/>
    <cellStyle name="Normal 3 13 11" xfId="1640"/>
    <cellStyle name="Normal 3 13 12" xfId="1641"/>
    <cellStyle name="Normal 3 13 13" xfId="1642"/>
    <cellStyle name="Normal 3 13 14" xfId="1643"/>
    <cellStyle name="Normal 3 13 15" xfId="1644"/>
    <cellStyle name="Normal 3 13 16" xfId="1645"/>
    <cellStyle name="Normal 3 13 17" xfId="1646"/>
    <cellStyle name="Normal 3 13 18" xfId="1647"/>
    <cellStyle name="Normal 3 13 19" xfId="1648"/>
    <cellStyle name="Normal 3 13 2" xfId="1649"/>
    <cellStyle name="Normal 3 13 20" xfId="1650"/>
    <cellStyle name="Normal 3 13 21" xfId="1651"/>
    <cellStyle name="Normal 3 13 22" xfId="1652"/>
    <cellStyle name="Normal 3 13 23" xfId="1653"/>
    <cellStyle name="Normal 3 13 3" xfId="1654"/>
    <cellStyle name="Normal 3 13 4" xfId="1655"/>
    <cellStyle name="Normal 3 13 5" xfId="1656"/>
    <cellStyle name="Normal 3 13 6" xfId="1657"/>
    <cellStyle name="Normal 3 13 7" xfId="1658"/>
    <cellStyle name="Normal 3 13 8" xfId="1659"/>
    <cellStyle name="Normal 3 13 9" xfId="1660"/>
    <cellStyle name="Normal 3 14" xfId="1661"/>
    <cellStyle name="Normal 3 14 10" xfId="1662"/>
    <cellStyle name="Normal 3 14 11" xfId="1663"/>
    <cellStyle name="Normal 3 14 12" xfId="1664"/>
    <cellStyle name="Normal 3 14 13" xfId="1665"/>
    <cellStyle name="Normal 3 14 14" xfId="1666"/>
    <cellStyle name="Normal 3 14 15" xfId="1667"/>
    <cellStyle name="Normal 3 14 16" xfId="1668"/>
    <cellStyle name="Normal 3 14 17" xfId="1669"/>
    <cellStyle name="Normal 3 14 18" xfId="1670"/>
    <cellStyle name="Normal 3 14 19" xfId="1671"/>
    <cellStyle name="Normal 3 14 2" xfId="1672"/>
    <cellStyle name="Normal 3 14 20" xfId="1673"/>
    <cellStyle name="Normal 3 14 21" xfId="1674"/>
    <cellStyle name="Normal 3 14 22" xfId="1675"/>
    <cellStyle name="Normal 3 14 23" xfId="1676"/>
    <cellStyle name="Normal 3 14 3" xfId="1677"/>
    <cellStyle name="Normal 3 14 4" xfId="1678"/>
    <cellStyle name="Normal 3 14 5" xfId="1679"/>
    <cellStyle name="Normal 3 14 6" xfId="1680"/>
    <cellStyle name="Normal 3 14 7" xfId="1681"/>
    <cellStyle name="Normal 3 14 8" xfId="1682"/>
    <cellStyle name="Normal 3 14 9" xfId="1683"/>
    <cellStyle name="Normal 3 15" xfId="1684"/>
    <cellStyle name="Normal 3 15 10" xfId="1685"/>
    <cellStyle name="Normal 3 15 11" xfId="1686"/>
    <cellStyle name="Normal 3 15 12" xfId="1687"/>
    <cellStyle name="Normal 3 15 13" xfId="1688"/>
    <cellStyle name="Normal 3 15 14" xfId="1689"/>
    <cellStyle name="Normal 3 15 15" xfId="1690"/>
    <cellStyle name="Normal 3 15 16" xfId="1691"/>
    <cellStyle name="Normal 3 15 17" xfId="1692"/>
    <cellStyle name="Normal 3 15 18" xfId="1693"/>
    <cellStyle name="Normal 3 15 19" xfId="1694"/>
    <cellStyle name="Normal 3 15 2" xfId="1695"/>
    <cellStyle name="Normal 3 15 20" xfId="1696"/>
    <cellStyle name="Normal 3 15 21" xfId="1697"/>
    <cellStyle name="Normal 3 15 22" xfId="1698"/>
    <cellStyle name="Normal 3 15 23" xfId="1699"/>
    <cellStyle name="Normal 3 15 3" xfId="1700"/>
    <cellStyle name="Normal 3 15 4" xfId="1701"/>
    <cellStyle name="Normal 3 15 5" xfId="1702"/>
    <cellStyle name="Normal 3 15 6" xfId="1703"/>
    <cellStyle name="Normal 3 15 7" xfId="1704"/>
    <cellStyle name="Normal 3 15 8" xfId="1705"/>
    <cellStyle name="Normal 3 15 9" xfId="1706"/>
    <cellStyle name="Normal 3 16" xfId="1707"/>
    <cellStyle name="Normal 3 16 10" xfId="1708"/>
    <cellStyle name="Normal 3 16 11" xfId="1709"/>
    <cellStyle name="Normal 3 16 12" xfId="1710"/>
    <cellStyle name="Normal 3 16 13" xfId="1711"/>
    <cellStyle name="Normal 3 16 14" xfId="1712"/>
    <cellStyle name="Normal 3 16 15" xfId="1713"/>
    <cellStyle name="Normal 3 16 16" xfId="1714"/>
    <cellStyle name="Normal 3 16 17" xfId="1715"/>
    <cellStyle name="Normal 3 16 18" xfId="1716"/>
    <cellStyle name="Normal 3 16 19" xfId="1717"/>
    <cellStyle name="Normal 3 16 2" xfId="1718"/>
    <cellStyle name="Normal 3 16 20" xfId="1719"/>
    <cellStyle name="Normal 3 16 21" xfId="1720"/>
    <cellStyle name="Normal 3 16 22" xfId="1721"/>
    <cellStyle name="Normal 3 16 23" xfId="1722"/>
    <cellStyle name="Normal 3 16 3" xfId="1723"/>
    <cellStyle name="Normal 3 16 4" xfId="1724"/>
    <cellStyle name="Normal 3 16 5" xfId="1725"/>
    <cellStyle name="Normal 3 16 6" xfId="1726"/>
    <cellStyle name="Normal 3 16 7" xfId="1727"/>
    <cellStyle name="Normal 3 16 8" xfId="1728"/>
    <cellStyle name="Normal 3 16 9" xfId="1729"/>
    <cellStyle name="Normal 3 17" xfId="1730"/>
    <cellStyle name="Normal 3 17 10" xfId="1731"/>
    <cellStyle name="Normal 3 17 11" xfId="1732"/>
    <cellStyle name="Normal 3 17 12" xfId="1733"/>
    <cellStyle name="Normal 3 17 13" xfId="1734"/>
    <cellStyle name="Normal 3 17 14" xfId="1735"/>
    <cellStyle name="Normal 3 17 15" xfId="1736"/>
    <cellStyle name="Normal 3 17 16" xfId="1737"/>
    <cellStyle name="Normal 3 17 17" xfId="1738"/>
    <cellStyle name="Normal 3 17 18" xfId="1739"/>
    <cellStyle name="Normal 3 17 19" xfId="1740"/>
    <cellStyle name="Normal 3 17 2" xfId="1741"/>
    <cellStyle name="Normal 3 17 20" xfId="1742"/>
    <cellStyle name="Normal 3 17 21" xfId="1743"/>
    <cellStyle name="Normal 3 17 22" xfId="1744"/>
    <cellStyle name="Normal 3 17 23" xfId="1745"/>
    <cellStyle name="Normal 3 17 3" xfId="1746"/>
    <cellStyle name="Normal 3 17 4" xfId="1747"/>
    <cellStyle name="Normal 3 17 5" xfId="1748"/>
    <cellStyle name="Normal 3 17 6" xfId="1749"/>
    <cellStyle name="Normal 3 17 7" xfId="1750"/>
    <cellStyle name="Normal 3 17 8" xfId="1751"/>
    <cellStyle name="Normal 3 17 9" xfId="1752"/>
    <cellStyle name="Normal 3 18" xfId="1753"/>
    <cellStyle name="Normal 3 18 10" xfId="1754"/>
    <cellStyle name="Normal 3 18 11" xfId="1755"/>
    <cellStyle name="Normal 3 18 12" xfId="1756"/>
    <cellStyle name="Normal 3 18 13" xfId="1757"/>
    <cellStyle name="Normal 3 18 14" xfId="1758"/>
    <cellStyle name="Normal 3 18 15" xfId="1759"/>
    <cellStyle name="Normal 3 18 16" xfId="1760"/>
    <cellStyle name="Normal 3 18 17" xfId="1761"/>
    <cellStyle name="Normal 3 18 18" xfId="1762"/>
    <cellStyle name="Normal 3 18 19" xfId="1763"/>
    <cellStyle name="Normal 3 18 2" xfId="1764"/>
    <cellStyle name="Normal 3 18 20" xfId="1765"/>
    <cellStyle name="Normal 3 18 21" xfId="1766"/>
    <cellStyle name="Normal 3 18 22" xfId="1767"/>
    <cellStyle name="Normal 3 18 23" xfId="1768"/>
    <cellStyle name="Normal 3 18 3" xfId="1769"/>
    <cellStyle name="Normal 3 18 4" xfId="1770"/>
    <cellStyle name="Normal 3 18 5" xfId="1771"/>
    <cellStyle name="Normal 3 18 6" xfId="1772"/>
    <cellStyle name="Normal 3 18 7" xfId="1773"/>
    <cellStyle name="Normal 3 18 8" xfId="1774"/>
    <cellStyle name="Normal 3 18 9" xfId="1775"/>
    <cellStyle name="Normal 3 19" xfId="1776"/>
    <cellStyle name="Normal 3 19 10" xfId="1777"/>
    <cellStyle name="Normal 3 19 11" xfId="1778"/>
    <cellStyle name="Normal 3 19 12" xfId="1779"/>
    <cellStyle name="Normal 3 19 13" xfId="1780"/>
    <cellStyle name="Normal 3 19 14" xfId="1781"/>
    <cellStyle name="Normal 3 19 15" xfId="1782"/>
    <cellStyle name="Normal 3 19 16" xfId="1783"/>
    <cellStyle name="Normal 3 19 17" xfId="1784"/>
    <cellStyle name="Normal 3 19 18" xfId="1785"/>
    <cellStyle name="Normal 3 19 19" xfId="1786"/>
    <cellStyle name="Normal 3 19 2" xfId="1787"/>
    <cellStyle name="Normal 3 19 20" xfId="1788"/>
    <cellStyle name="Normal 3 19 21" xfId="1789"/>
    <cellStyle name="Normal 3 19 22" xfId="1790"/>
    <cellStyle name="Normal 3 19 23" xfId="1791"/>
    <cellStyle name="Normal 3 19 3" xfId="1792"/>
    <cellStyle name="Normal 3 19 4" xfId="1793"/>
    <cellStyle name="Normal 3 19 5" xfId="1794"/>
    <cellStyle name="Normal 3 19 6" xfId="1795"/>
    <cellStyle name="Normal 3 19 7" xfId="1796"/>
    <cellStyle name="Normal 3 19 8" xfId="1797"/>
    <cellStyle name="Normal 3 19 9" xfId="1798"/>
    <cellStyle name="Normal 3 2" xfId="1799"/>
    <cellStyle name="Normal 3 2 10" xfId="1800"/>
    <cellStyle name="Normal 3 2 11" xfId="1801"/>
    <cellStyle name="Normal 3 2 12" xfId="1802"/>
    <cellStyle name="Normal 3 2 13" xfId="1803"/>
    <cellStyle name="Normal 3 2 14" xfId="1804"/>
    <cellStyle name="Normal 3 2 15" xfId="1805"/>
    <cellStyle name="Normal 3 2 16" xfId="1806"/>
    <cellStyle name="Normal 3 2 17" xfId="1807"/>
    <cellStyle name="Normal 3 2 18" xfId="1808"/>
    <cellStyle name="Normal 3 2 19" xfId="1809"/>
    <cellStyle name="Normal 3 2 2" xfId="1810"/>
    <cellStyle name="Normal 3 2 2 10" xfId="1811"/>
    <cellStyle name="Normal 3 2 2 11" xfId="1812"/>
    <cellStyle name="Normal 3 2 2 12" xfId="1813"/>
    <cellStyle name="Normal 3 2 2 13" xfId="1814"/>
    <cellStyle name="Normal 3 2 2 14" xfId="1815"/>
    <cellStyle name="Normal 3 2 2 15" xfId="1816"/>
    <cellStyle name="Normal 3 2 2 16" xfId="1817"/>
    <cellStyle name="Normal 3 2 2 17" xfId="1818"/>
    <cellStyle name="Normal 3 2 2 18" xfId="1819"/>
    <cellStyle name="Normal 3 2 2 19" xfId="1820"/>
    <cellStyle name="Normal 3 2 2 2" xfId="1821"/>
    <cellStyle name="Normal 3 2 2 20" xfId="1822"/>
    <cellStyle name="Normal 3 2 2 21" xfId="1823"/>
    <cellStyle name="Normal 3 2 2 22" xfId="1824"/>
    <cellStyle name="Normal 3 2 2 23" xfId="1825"/>
    <cellStyle name="Normal 3 2 2 24" xfId="1826"/>
    <cellStyle name="Normal 3 2 2 25" xfId="1827"/>
    <cellStyle name="Normal 3 2 2 26" xfId="1828"/>
    <cellStyle name="Normal 3 2 2 27" xfId="1829"/>
    <cellStyle name="Normal 3 2 2 28" xfId="1830"/>
    <cellStyle name="Normal 3 2 2 29" xfId="1831"/>
    <cellStyle name="Normal 3 2 2 3" xfId="1832"/>
    <cellStyle name="Normal 3 2 2 30" xfId="1833"/>
    <cellStyle name="Normal 3 2 2 31" xfId="1834"/>
    <cellStyle name="Normal 3 2 2 32" xfId="1835"/>
    <cellStyle name="Normal 3 2 2 33" xfId="1836"/>
    <cellStyle name="Normal 3 2 2 4" xfId="1837"/>
    <cellStyle name="Normal 3 2 2 5" xfId="1838"/>
    <cellStyle name="Normal 3 2 2 6" xfId="1839"/>
    <cellStyle name="Normal 3 2 2 7" xfId="1840"/>
    <cellStyle name="Normal 3 2 2 8" xfId="1841"/>
    <cellStyle name="Normal 3 2 2 9" xfId="1842"/>
    <cellStyle name="Normal 3 2 20" xfId="1843"/>
    <cellStyle name="Normal 3 2 21" xfId="1844"/>
    <cellStyle name="Normal 3 2 22" xfId="1845"/>
    <cellStyle name="Normal 3 2 23" xfId="1846"/>
    <cellStyle name="Normal 3 2 24" xfId="1847"/>
    <cellStyle name="Normal 3 2 25" xfId="1848"/>
    <cellStyle name="Normal 3 2 26" xfId="1849"/>
    <cellStyle name="Normal 3 2 27" xfId="1850"/>
    <cellStyle name="Normal 3 2 28" xfId="1851"/>
    <cellStyle name="Normal 3 2 29" xfId="1852"/>
    <cellStyle name="Normal 3 2 3" xfId="1853"/>
    <cellStyle name="Normal 3 2 30" xfId="1854"/>
    <cellStyle name="Normal 3 2 31" xfId="1855"/>
    <cellStyle name="Normal 3 2 32" xfId="1856"/>
    <cellStyle name="Normal 3 2 33" xfId="1857"/>
    <cellStyle name="Normal 3 2 34" xfId="1858"/>
    <cellStyle name="Normal 3 2 35" xfId="1859"/>
    <cellStyle name="Normal 3 2 36" xfId="1860"/>
    <cellStyle name="Normal 3 2 37" xfId="1861"/>
    <cellStyle name="Normal 3 2 38" xfId="1862"/>
    <cellStyle name="Normal 3 2 39" xfId="1863"/>
    <cellStyle name="Normal 3 2 4" xfId="1864"/>
    <cellStyle name="Normal 3 2 40" xfId="1865"/>
    <cellStyle name="Normal 3 2 41" xfId="1866"/>
    <cellStyle name="Normal 3 2 42" xfId="1867"/>
    <cellStyle name="Normal 3 2 43" xfId="1868"/>
    <cellStyle name="Normal 3 2 44" xfId="1869"/>
    <cellStyle name="Normal 3 2 45" xfId="1870"/>
    <cellStyle name="Normal 3 2 46" xfId="1871"/>
    <cellStyle name="Normal 3 2 47" xfId="1872"/>
    <cellStyle name="Normal 3 2 48" xfId="1873"/>
    <cellStyle name="Normal 3 2 49" xfId="1874"/>
    <cellStyle name="Normal 3 2 5" xfId="1875"/>
    <cellStyle name="Normal 3 2 50" xfId="1876"/>
    <cellStyle name="Normal 3 2 51" xfId="1877"/>
    <cellStyle name="Normal 3 2 52" xfId="1878"/>
    <cellStyle name="Normal 3 2 53" xfId="1879"/>
    <cellStyle name="Normal 3 2 54" xfId="1880"/>
    <cellStyle name="Normal 3 2 55" xfId="1881"/>
    <cellStyle name="Normal 3 2 6" xfId="1882"/>
    <cellStyle name="Normal 3 2 7" xfId="1883"/>
    <cellStyle name="Normal 3 2 8" xfId="1884"/>
    <cellStyle name="Normal 3 2 9" xfId="1885"/>
    <cellStyle name="Normal 3 20" xfId="1886"/>
    <cellStyle name="Normal 3 20 10" xfId="1887"/>
    <cellStyle name="Normal 3 20 11" xfId="1888"/>
    <cellStyle name="Normal 3 20 12" xfId="1889"/>
    <cellStyle name="Normal 3 20 13" xfId="1890"/>
    <cellStyle name="Normal 3 20 14" xfId="1891"/>
    <cellStyle name="Normal 3 20 15" xfId="1892"/>
    <cellStyle name="Normal 3 20 16" xfId="1893"/>
    <cellStyle name="Normal 3 20 17" xfId="1894"/>
    <cellStyle name="Normal 3 20 18" xfId="1895"/>
    <cellStyle name="Normal 3 20 19" xfId="1896"/>
    <cellStyle name="Normal 3 20 2" xfId="1897"/>
    <cellStyle name="Normal 3 20 20" xfId="1898"/>
    <cellStyle name="Normal 3 20 21" xfId="1899"/>
    <cellStyle name="Normal 3 20 22" xfId="1900"/>
    <cellStyle name="Normal 3 20 23" xfId="1901"/>
    <cellStyle name="Normal 3 20 3" xfId="1902"/>
    <cellStyle name="Normal 3 20 4" xfId="1903"/>
    <cellStyle name="Normal 3 20 5" xfId="1904"/>
    <cellStyle name="Normal 3 20 6" xfId="1905"/>
    <cellStyle name="Normal 3 20 7" xfId="1906"/>
    <cellStyle name="Normal 3 20 8" xfId="1907"/>
    <cellStyle name="Normal 3 20 9" xfId="1908"/>
    <cellStyle name="Normal 3 21" xfId="1909"/>
    <cellStyle name="Normal 3 21 10" xfId="1910"/>
    <cellStyle name="Normal 3 21 11" xfId="1911"/>
    <cellStyle name="Normal 3 21 12" xfId="1912"/>
    <cellStyle name="Normal 3 21 13" xfId="1913"/>
    <cellStyle name="Normal 3 21 14" xfId="1914"/>
    <cellStyle name="Normal 3 21 15" xfId="1915"/>
    <cellStyle name="Normal 3 21 16" xfId="1916"/>
    <cellStyle name="Normal 3 21 17" xfId="1917"/>
    <cellStyle name="Normal 3 21 18" xfId="1918"/>
    <cellStyle name="Normal 3 21 19" xfId="1919"/>
    <cellStyle name="Normal 3 21 2" xfId="1920"/>
    <cellStyle name="Normal 3 21 20" xfId="1921"/>
    <cellStyle name="Normal 3 21 21" xfId="1922"/>
    <cellStyle name="Normal 3 21 22" xfId="1923"/>
    <cellStyle name="Normal 3 21 23" xfId="1924"/>
    <cellStyle name="Normal 3 21 3" xfId="1925"/>
    <cellStyle name="Normal 3 21 4" xfId="1926"/>
    <cellStyle name="Normal 3 21 5" xfId="1927"/>
    <cellStyle name="Normal 3 21 6" xfId="1928"/>
    <cellStyle name="Normal 3 21 7" xfId="1929"/>
    <cellStyle name="Normal 3 21 8" xfId="1930"/>
    <cellStyle name="Normal 3 21 9" xfId="1931"/>
    <cellStyle name="Normal 3 22" xfId="1932"/>
    <cellStyle name="Normal 3 22 10" xfId="1933"/>
    <cellStyle name="Normal 3 22 11" xfId="1934"/>
    <cellStyle name="Normal 3 22 12" xfId="1935"/>
    <cellStyle name="Normal 3 22 13" xfId="1936"/>
    <cellStyle name="Normal 3 22 14" xfId="1937"/>
    <cellStyle name="Normal 3 22 15" xfId="1938"/>
    <cellStyle name="Normal 3 22 16" xfId="1939"/>
    <cellStyle name="Normal 3 22 17" xfId="1940"/>
    <cellStyle name="Normal 3 22 18" xfId="1941"/>
    <cellStyle name="Normal 3 22 19" xfId="1942"/>
    <cellStyle name="Normal 3 22 2" xfId="1943"/>
    <cellStyle name="Normal 3 22 20" xfId="1944"/>
    <cellStyle name="Normal 3 22 21" xfId="1945"/>
    <cellStyle name="Normal 3 22 22" xfId="1946"/>
    <cellStyle name="Normal 3 22 23" xfId="1947"/>
    <cellStyle name="Normal 3 22 3" xfId="1948"/>
    <cellStyle name="Normal 3 22 4" xfId="1949"/>
    <cellStyle name="Normal 3 22 5" xfId="1950"/>
    <cellStyle name="Normal 3 22 6" xfId="1951"/>
    <cellStyle name="Normal 3 22 7" xfId="1952"/>
    <cellStyle name="Normal 3 22 8" xfId="1953"/>
    <cellStyle name="Normal 3 22 9" xfId="1954"/>
    <cellStyle name="Normal 3 23" xfId="1955"/>
    <cellStyle name="Normal 3 23 10" xfId="1956"/>
    <cellStyle name="Normal 3 23 11" xfId="1957"/>
    <cellStyle name="Normal 3 23 12" xfId="1958"/>
    <cellStyle name="Normal 3 23 13" xfId="1959"/>
    <cellStyle name="Normal 3 23 14" xfId="1960"/>
    <cellStyle name="Normal 3 23 15" xfId="1961"/>
    <cellStyle name="Normal 3 23 16" xfId="1962"/>
    <cellStyle name="Normal 3 23 17" xfId="1963"/>
    <cellStyle name="Normal 3 23 18" xfId="1964"/>
    <cellStyle name="Normal 3 23 19" xfId="1965"/>
    <cellStyle name="Normal 3 23 2" xfId="1966"/>
    <cellStyle name="Normal 3 23 20" xfId="1967"/>
    <cellStyle name="Normal 3 23 21" xfId="1968"/>
    <cellStyle name="Normal 3 23 22" xfId="1969"/>
    <cellStyle name="Normal 3 23 23" xfId="1970"/>
    <cellStyle name="Normal 3 23 3" xfId="1971"/>
    <cellStyle name="Normal 3 23 4" xfId="1972"/>
    <cellStyle name="Normal 3 23 5" xfId="1973"/>
    <cellStyle name="Normal 3 23 6" xfId="1974"/>
    <cellStyle name="Normal 3 23 7" xfId="1975"/>
    <cellStyle name="Normal 3 23 8" xfId="1976"/>
    <cellStyle name="Normal 3 23 9" xfId="1977"/>
    <cellStyle name="Normal 3 24" xfId="1978"/>
    <cellStyle name="Normal 3 24 10" xfId="1979"/>
    <cellStyle name="Normal 3 24 11" xfId="1980"/>
    <cellStyle name="Normal 3 24 12" xfId="1981"/>
    <cellStyle name="Normal 3 24 13" xfId="1982"/>
    <cellStyle name="Normal 3 24 14" xfId="1983"/>
    <cellStyle name="Normal 3 24 15" xfId="1984"/>
    <cellStyle name="Normal 3 24 16" xfId="1985"/>
    <cellStyle name="Normal 3 24 17" xfId="1986"/>
    <cellStyle name="Normal 3 24 18" xfId="1987"/>
    <cellStyle name="Normal 3 24 19" xfId="1988"/>
    <cellStyle name="Normal 3 24 2" xfId="1989"/>
    <cellStyle name="Normal 3 24 20" xfId="1990"/>
    <cellStyle name="Normal 3 24 21" xfId="1991"/>
    <cellStyle name="Normal 3 24 22" xfId="1992"/>
    <cellStyle name="Normal 3 24 23" xfId="1993"/>
    <cellStyle name="Normal 3 24 3" xfId="1994"/>
    <cellStyle name="Normal 3 24 4" xfId="1995"/>
    <cellStyle name="Normal 3 24 5" xfId="1996"/>
    <cellStyle name="Normal 3 24 6" xfId="1997"/>
    <cellStyle name="Normal 3 24 7" xfId="1998"/>
    <cellStyle name="Normal 3 24 8" xfId="1999"/>
    <cellStyle name="Normal 3 24 9" xfId="2000"/>
    <cellStyle name="Normal 3 25" xfId="2001"/>
    <cellStyle name="Normal 3 25 10" xfId="2002"/>
    <cellStyle name="Normal 3 25 11" xfId="2003"/>
    <cellStyle name="Normal 3 25 12" xfId="2004"/>
    <cellStyle name="Normal 3 25 13" xfId="2005"/>
    <cellStyle name="Normal 3 25 14" xfId="2006"/>
    <cellStyle name="Normal 3 25 15" xfId="2007"/>
    <cellStyle name="Normal 3 25 16" xfId="2008"/>
    <cellStyle name="Normal 3 25 17" xfId="2009"/>
    <cellStyle name="Normal 3 25 18" xfId="2010"/>
    <cellStyle name="Normal 3 25 19" xfId="2011"/>
    <cellStyle name="Normal 3 25 2" xfId="2012"/>
    <cellStyle name="Normal 3 25 20" xfId="2013"/>
    <cellStyle name="Normal 3 25 21" xfId="2014"/>
    <cellStyle name="Normal 3 25 22" xfId="2015"/>
    <cellStyle name="Normal 3 25 23" xfId="2016"/>
    <cellStyle name="Normal 3 25 3" xfId="2017"/>
    <cellStyle name="Normal 3 25 4" xfId="2018"/>
    <cellStyle name="Normal 3 25 5" xfId="2019"/>
    <cellStyle name="Normal 3 25 6" xfId="2020"/>
    <cellStyle name="Normal 3 25 7" xfId="2021"/>
    <cellStyle name="Normal 3 25 8" xfId="2022"/>
    <cellStyle name="Normal 3 25 9" xfId="2023"/>
    <cellStyle name="Normal 3 26" xfId="2024"/>
    <cellStyle name="Normal 3 26 10" xfId="2025"/>
    <cellStyle name="Normal 3 26 11" xfId="2026"/>
    <cellStyle name="Normal 3 26 12" xfId="2027"/>
    <cellStyle name="Normal 3 26 13" xfId="2028"/>
    <cellStyle name="Normal 3 26 14" xfId="2029"/>
    <cellStyle name="Normal 3 26 15" xfId="2030"/>
    <cellStyle name="Normal 3 26 16" xfId="2031"/>
    <cellStyle name="Normal 3 26 17" xfId="2032"/>
    <cellStyle name="Normal 3 26 18" xfId="2033"/>
    <cellStyle name="Normal 3 26 19" xfId="2034"/>
    <cellStyle name="Normal 3 26 2" xfId="2035"/>
    <cellStyle name="Normal 3 26 20" xfId="2036"/>
    <cellStyle name="Normal 3 26 21" xfId="2037"/>
    <cellStyle name="Normal 3 26 22" xfId="2038"/>
    <cellStyle name="Normal 3 26 23" xfId="2039"/>
    <cellStyle name="Normal 3 26 3" xfId="2040"/>
    <cellStyle name="Normal 3 26 4" xfId="2041"/>
    <cellStyle name="Normal 3 26 5" xfId="2042"/>
    <cellStyle name="Normal 3 26 6" xfId="2043"/>
    <cellStyle name="Normal 3 26 7" xfId="2044"/>
    <cellStyle name="Normal 3 26 8" xfId="2045"/>
    <cellStyle name="Normal 3 26 9" xfId="2046"/>
    <cellStyle name="Normal 3 27" xfId="2047"/>
    <cellStyle name="Normal 3 27 10" xfId="2048"/>
    <cellStyle name="Normal 3 27 11" xfId="2049"/>
    <cellStyle name="Normal 3 27 12" xfId="2050"/>
    <cellStyle name="Normal 3 27 13" xfId="2051"/>
    <cellStyle name="Normal 3 27 14" xfId="2052"/>
    <cellStyle name="Normal 3 27 15" xfId="2053"/>
    <cellStyle name="Normal 3 27 16" xfId="2054"/>
    <cellStyle name="Normal 3 27 17" xfId="2055"/>
    <cellStyle name="Normal 3 27 18" xfId="2056"/>
    <cellStyle name="Normal 3 27 19" xfId="2057"/>
    <cellStyle name="Normal 3 27 2" xfId="2058"/>
    <cellStyle name="Normal 3 27 20" xfId="2059"/>
    <cellStyle name="Normal 3 27 21" xfId="2060"/>
    <cellStyle name="Normal 3 27 22" xfId="2061"/>
    <cellStyle name="Normal 3 27 23" xfId="2062"/>
    <cellStyle name="Normal 3 27 3" xfId="2063"/>
    <cellStyle name="Normal 3 27 4" xfId="2064"/>
    <cellStyle name="Normal 3 27 5" xfId="2065"/>
    <cellStyle name="Normal 3 27 6" xfId="2066"/>
    <cellStyle name="Normal 3 27 7" xfId="2067"/>
    <cellStyle name="Normal 3 27 8" xfId="2068"/>
    <cellStyle name="Normal 3 27 9" xfId="2069"/>
    <cellStyle name="Normal 3 28" xfId="2070"/>
    <cellStyle name="Normal 3 28 10" xfId="2071"/>
    <cellStyle name="Normal 3 28 11" xfId="2072"/>
    <cellStyle name="Normal 3 28 12" xfId="2073"/>
    <cellStyle name="Normal 3 28 13" xfId="2074"/>
    <cellStyle name="Normal 3 28 14" xfId="2075"/>
    <cellStyle name="Normal 3 28 15" xfId="2076"/>
    <cellStyle name="Normal 3 28 16" xfId="2077"/>
    <cellStyle name="Normal 3 28 17" xfId="2078"/>
    <cellStyle name="Normal 3 28 18" xfId="2079"/>
    <cellStyle name="Normal 3 28 19" xfId="2080"/>
    <cellStyle name="Normal 3 28 2" xfId="2081"/>
    <cellStyle name="Normal 3 28 20" xfId="2082"/>
    <cellStyle name="Normal 3 28 21" xfId="2083"/>
    <cellStyle name="Normal 3 28 22" xfId="2084"/>
    <cellStyle name="Normal 3 28 23" xfId="2085"/>
    <cellStyle name="Normal 3 28 3" xfId="2086"/>
    <cellStyle name="Normal 3 28 4" xfId="2087"/>
    <cellStyle name="Normal 3 28 5" xfId="2088"/>
    <cellStyle name="Normal 3 28 6" xfId="2089"/>
    <cellStyle name="Normal 3 28 7" xfId="2090"/>
    <cellStyle name="Normal 3 28 8" xfId="2091"/>
    <cellStyle name="Normal 3 28 9" xfId="2092"/>
    <cellStyle name="Normal 3 29" xfId="2093"/>
    <cellStyle name="Normal 3 29 10" xfId="2094"/>
    <cellStyle name="Normal 3 29 11" xfId="2095"/>
    <cellStyle name="Normal 3 29 12" xfId="2096"/>
    <cellStyle name="Normal 3 29 13" xfId="2097"/>
    <cellStyle name="Normal 3 29 14" xfId="2098"/>
    <cellStyle name="Normal 3 29 15" xfId="2099"/>
    <cellStyle name="Normal 3 29 16" xfId="2100"/>
    <cellStyle name="Normal 3 29 17" xfId="2101"/>
    <cellStyle name="Normal 3 29 18" xfId="2102"/>
    <cellStyle name="Normal 3 29 19" xfId="2103"/>
    <cellStyle name="Normal 3 29 2" xfId="2104"/>
    <cellStyle name="Normal 3 29 20" xfId="2105"/>
    <cellStyle name="Normal 3 29 21" xfId="2106"/>
    <cellStyle name="Normal 3 29 22" xfId="2107"/>
    <cellStyle name="Normal 3 29 23" xfId="2108"/>
    <cellStyle name="Normal 3 29 3" xfId="2109"/>
    <cellStyle name="Normal 3 29 4" xfId="2110"/>
    <cellStyle name="Normal 3 29 5" xfId="2111"/>
    <cellStyle name="Normal 3 29 6" xfId="2112"/>
    <cellStyle name="Normal 3 29 7" xfId="2113"/>
    <cellStyle name="Normal 3 29 8" xfId="2114"/>
    <cellStyle name="Normal 3 29 9" xfId="2115"/>
    <cellStyle name="Normal 3 3" xfId="2116"/>
    <cellStyle name="Normal 3 3 10" xfId="2117"/>
    <cellStyle name="Normal 3 3 11" xfId="2118"/>
    <cellStyle name="Normal 3 3 12" xfId="2119"/>
    <cellStyle name="Normal 3 3 13" xfId="2120"/>
    <cellStyle name="Normal 3 3 14" xfId="2121"/>
    <cellStyle name="Normal 3 3 15" xfId="2122"/>
    <cellStyle name="Normal 3 3 16" xfId="2123"/>
    <cellStyle name="Normal 3 3 17" xfId="2124"/>
    <cellStyle name="Normal 3 3 18" xfId="2125"/>
    <cellStyle name="Normal 3 3 19" xfId="2126"/>
    <cellStyle name="Normal 3 3 2" xfId="2127"/>
    <cellStyle name="Normal 3 3 20" xfId="2128"/>
    <cellStyle name="Normal 3 3 21" xfId="2129"/>
    <cellStyle name="Normal 3 3 22" xfId="2130"/>
    <cellStyle name="Normal 3 3 23" xfId="2131"/>
    <cellStyle name="Normal 3 3 3" xfId="2132"/>
    <cellStyle name="Normal 3 3 4" xfId="2133"/>
    <cellStyle name="Normal 3 3 5" xfId="2134"/>
    <cellStyle name="Normal 3 3 6" xfId="2135"/>
    <cellStyle name="Normal 3 3 7" xfId="2136"/>
    <cellStyle name="Normal 3 3 8" xfId="2137"/>
    <cellStyle name="Normal 3 3 9" xfId="2138"/>
    <cellStyle name="Normal 3 30" xfId="2139"/>
    <cellStyle name="Normal 3 30 10" xfId="2140"/>
    <cellStyle name="Normal 3 30 11" xfId="2141"/>
    <cellStyle name="Normal 3 30 12" xfId="2142"/>
    <cellStyle name="Normal 3 30 13" xfId="2143"/>
    <cellStyle name="Normal 3 30 14" xfId="2144"/>
    <cellStyle name="Normal 3 30 15" xfId="2145"/>
    <cellStyle name="Normal 3 30 16" xfId="2146"/>
    <cellStyle name="Normal 3 30 17" xfId="2147"/>
    <cellStyle name="Normal 3 30 18" xfId="2148"/>
    <cellStyle name="Normal 3 30 19" xfId="2149"/>
    <cellStyle name="Normal 3 30 2" xfId="2150"/>
    <cellStyle name="Normal 3 30 20" xfId="2151"/>
    <cellStyle name="Normal 3 30 21" xfId="2152"/>
    <cellStyle name="Normal 3 30 22" xfId="2153"/>
    <cellStyle name="Normal 3 30 23" xfId="2154"/>
    <cellStyle name="Normal 3 30 3" xfId="2155"/>
    <cellStyle name="Normal 3 30 4" xfId="2156"/>
    <cellStyle name="Normal 3 30 5" xfId="2157"/>
    <cellStyle name="Normal 3 30 6" xfId="2158"/>
    <cellStyle name="Normal 3 30 7" xfId="2159"/>
    <cellStyle name="Normal 3 30 8" xfId="2160"/>
    <cellStyle name="Normal 3 30 9" xfId="2161"/>
    <cellStyle name="Normal 3 31" xfId="2162"/>
    <cellStyle name="Normal 3 31 10" xfId="2163"/>
    <cellStyle name="Normal 3 31 11" xfId="2164"/>
    <cellStyle name="Normal 3 31 12" xfId="2165"/>
    <cellStyle name="Normal 3 31 13" xfId="2166"/>
    <cellStyle name="Normal 3 31 14" xfId="2167"/>
    <cellStyle name="Normal 3 31 15" xfId="2168"/>
    <cellStyle name="Normal 3 31 16" xfId="2169"/>
    <cellStyle name="Normal 3 31 17" xfId="2170"/>
    <cellStyle name="Normal 3 31 18" xfId="2171"/>
    <cellStyle name="Normal 3 31 19" xfId="2172"/>
    <cellStyle name="Normal 3 31 2" xfId="2173"/>
    <cellStyle name="Normal 3 31 20" xfId="2174"/>
    <cellStyle name="Normal 3 31 21" xfId="2175"/>
    <cellStyle name="Normal 3 31 22" xfId="2176"/>
    <cellStyle name="Normal 3 31 23" xfId="2177"/>
    <cellStyle name="Normal 3 31 3" xfId="2178"/>
    <cellStyle name="Normal 3 31 4" xfId="2179"/>
    <cellStyle name="Normal 3 31 5" xfId="2180"/>
    <cellStyle name="Normal 3 31 6" xfId="2181"/>
    <cellStyle name="Normal 3 31 7" xfId="2182"/>
    <cellStyle name="Normal 3 31 8" xfId="2183"/>
    <cellStyle name="Normal 3 31 9" xfId="2184"/>
    <cellStyle name="Normal 3 32" xfId="2185"/>
    <cellStyle name="Normal 3 32 10" xfId="2186"/>
    <cellStyle name="Normal 3 32 11" xfId="2187"/>
    <cellStyle name="Normal 3 32 12" xfId="2188"/>
    <cellStyle name="Normal 3 32 13" xfId="2189"/>
    <cellStyle name="Normal 3 32 14" xfId="2190"/>
    <cellStyle name="Normal 3 32 15" xfId="2191"/>
    <cellStyle name="Normal 3 32 16" xfId="2192"/>
    <cellStyle name="Normal 3 32 17" xfId="2193"/>
    <cellStyle name="Normal 3 32 18" xfId="2194"/>
    <cellStyle name="Normal 3 32 19" xfId="2195"/>
    <cellStyle name="Normal 3 32 2" xfId="2196"/>
    <cellStyle name="Normal 3 32 20" xfId="2197"/>
    <cellStyle name="Normal 3 32 21" xfId="2198"/>
    <cellStyle name="Normal 3 32 22" xfId="2199"/>
    <cellStyle name="Normal 3 32 23" xfId="2200"/>
    <cellStyle name="Normal 3 32 3" xfId="2201"/>
    <cellStyle name="Normal 3 32 4" xfId="2202"/>
    <cellStyle name="Normal 3 32 5" xfId="2203"/>
    <cellStyle name="Normal 3 32 6" xfId="2204"/>
    <cellStyle name="Normal 3 32 7" xfId="2205"/>
    <cellStyle name="Normal 3 32 8" xfId="2206"/>
    <cellStyle name="Normal 3 32 9" xfId="2207"/>
    <cellStyle name="Normal 3 33" xfId="2208"/>
    <cellStyle name="Normal 3 33 10" xfId="2209"/>
    <cellStyle name="Normal 3 33 11" xfId="2210"/>
    <cellStyle name="Normal 3 33 12" xfId="2211"/>
    <cellStyle name="Normal 3 33 13" xfId="2212"/>
    <cellStyle name="Normal 3 33 14" xfId="2213"/>
    <cellStyle name="Normal 3 33 15" xfId="2214"/>
    <cellStyle name="Normal 3 33 16" xfId="2215"/>
    <cellStyle name="Normal 3 33 17" xfId="2216"/>
    <cellStyle name="Normal 3 33 18" xfId="2217"/>
    <cellStyle name="Normal 3 33 19" xfId="2218"/>
    <cellStyle name="Normal 3 33 2" xfId="2219"/>
    <cellStyle name="Normal 3 33 20" xfId="2220"/>
    <cellStyle name="Normal 3 33 21" xfId="2221"/>
    <cellStyle name="Normal 3 33 22" xfId="2222"/>
    <cellStyle name="Normal 3 33 23" xfId="2223"/>
    <cellStyle name="Normal 3 33 3" xfId="2224"/>
    <cellStyle name="Normal 3 33 4" xfId="2225"/>
    <cellStyle name="Normal 3 33 5" xfId="2226"/>
    <cellStyle name="Normal 3 33 6" xfId="2227"/>
    <cellStyle name="Normal 3 33 7" xfId="2228"/>
    <cellStyle name="Normal 3 33 8" xfId="2229"/>
    <cellStyle name="Normal 3 33 9" xfId="2230"/>
    <cellStyle name="Normal 3 34" xfId="2231"/>
    <cellStyle name="Normal 3 35" xfId="2232"/>
    <cellStyle name="Normal 3 36" xfId="2233"/>
    <cellStyle name="Normal 3 37" xfId="2234"/>
    <cellStyle name="Normal 3 38" xfId="2235"/>
    <cellStyle name="Normal 3 39" xfId="2236"/>
    <cellStyle name="Normal 3 4" xfId="2237"/>
    <cellStyle name="Normal 3 4 10" xfId="2238"/>
    <cellStyle name="Normal 3 4 11" xfId="2239"/>
    <cellStyle name="Normal 3 4 12" xfId="2240"/>
    <cellStyle name="Normal 3 4 13" xfId="2241"/>
    <cellStyle name="Normal 3 4 14" xfId="2242"/>
    <cellStyle name="Normal 3 4 15" xfId="2243"/>
    <cellStyle name="Normal 3 4 16" xfId="2244"/>
    <cellStyle name="Normal 3 4 17" xfId="2245"/>
    <cellStyle name="Normal 3 4 18" xfId="2246"/>
    <cellStyle name="Normal 3 4 19" xfId="2247"/>
    <cellStyle name="Normal 3 4 2" xfId="2248"/>
    <cellStyle name="Normal 3 4 20" xfId="2249"/>
    <cellStyle name="Normal 3 4 21" xfId="2250"/>
    <cellStyle name="Normal 3 4 22" xfId="2251"/>
    <cellStyle name="Normal 3 4 23" xfId="2252"/>
    <cellStyle name="Normal 3 4 3" xfId="2253"/>
    <cellStyle name="Normal 3 4 4" xfId="2254"/>
    <cellStyle name="Normal 3 4 5" xfId="2255"/>
    <cellStyle name="Normal 3 4 6" xfId="2256"/>
    <cellStyle name="Normal 3 4 7" xfId="2257"/>
    <cellStyle name="Normal 3 4 8" xfId="2258"/>
    <cellStyle name="Normal 3 4 9" xfId="2259"/>
    <cellStyle name="Normal 3 40" xfId="2260"/>
    <cellStyle name="Normal 3 41" xfId="2261"/>
    <cellStyle name="Normal 3 42" xfId="2262"/>
    <cellStyle name="Normal 3 43" xfId="2263"/>
    <cellStyle name="Normal 3 44" xfId="2264"/>
    <cellStyle name="Normal 3 45" xfId="2265"/>
    <cellStyle name="Normal 3 46" xfId="2266"/>
    <cellStyle name="Normal 3 47" xfId="2267"/>
    <cellStyle name="Normal 3 48" xfId="2268"/>
    <cellStyle name="Normal 3 49" xfId="2269"/>
    <cellStyle name="Normal 3 5" xfId="2270"/>
    <cellStyle name="Normal 3 5 10" xfId="2271"/>
    <cellStyle name="Normal 3 5 11" xfId="2272"/>
    <cellStyle name="Normal 3 5 12" xfId="2273"/>
    <cellStyle name="Normal 3 5 13" xfId="2274"/>
    <cellStyle name="Normal 3 5 14" xfId="2275"/>
    <cellStyle name="Normal 3 5 15" xfId="2276"/>
    <cellStyle name="Normal 3 5 16" xfId="2277"/>
    <cellStyle name="Normal 3 5 17" xfId="2278"/>
    <cellStyle name="Normal 3 5 18" xfId="2279"/>
    <cellStyle name="Normal 3 5 19" xfId="2280"/>
    <cellStyle name="Normal 3 5 2" xfId="2281"/>
    <cellStyle name="Normal 3 5 20" xfId="2282"/>
    <cellStyle name="Normal 3 5 21" xfId="2283"/>
    <cellStyle name="Normal 3 5 22" xfId="2284"/>
    <cellStyle name="Normal 3 5 23" xfId="2285"/>
    <cellStyle name="Normal 3 5 3" xfId="2286"/>
    <cellStyle name="Normal 3 5 4" xfId="2287"/>
    <cellStyle name="Normal 3 5 5" xfId="2288"/>
    <cellStyle name="Normal 3 5 6" xfId="2289"/>
    <cellStyle name="Normal 3 5 7" xfId="2290"/>
    <cellStyle name="Normal 3 5 8" xfId="2291"/>
    <cellStyle name="Normal 3 5 9" xfId="2292"/>
    <cellStyle name="Normal 3 50" xfId="2293"/>
    <cellStyle name="Normal 3 51" xfId="2294"/>
    <cellStyle name="Normal 3 52" xfId="2295"/>
    <cellStyle name="Normal 3 53" xfId="2296"/>
    <cellStyle name="Normal 3 54" xfId="2297"/>
    <cellStyle name="Normal 3 55" xfId="2298"/>
    <cellStyle name="Normal 3 56" xfId="2299"/>
    <cellStyle name="Normal 3 57" xfId="2300"/>
    <cellStyle name="Normal 3 58" xfId="2301"/>
    <cellStyle name="Normal 3 59" xfId="2302"/>
    <cellStyle name="Normal 3 6" xfId="2303"/>
    <cellStyle name="Normal 3 6 10" xfId="2304"/>
    <cellStyle name="Normal 3 6 11" xfId="2305"/>
    <cellStyle name="Normal 3 6 12" xfId="2306"/>
    <cellStyle name="Normal 3 6 13" xfId="2307"/>
    <cellStyle name="Normal 3 6 14" xfId="2308"/>
    <cellStyle name="Normal 3 6 15" xfId="2309"/>
    <cellStyle name="Normal 3 6 16" xfId="2310"/>
    <cellStyle name="Normal 3 6 17" xfId="2311"/>
    <cellStyle name="Normal 3 6 18" xfId="2312"/>
    <cellStyle name="Normal 3 6 19" xfId="2313"/>
    <cellStyle name="Normal 3 6 2" xfId="2314"/>
    <cellStyle name="Normal 3 6 20" xfId="2315"/>
    <cellStyle name="Normal 3 6 21" xfId="2316"/>
    <cellStyle name="Normal 3 6 22" xfId="2317"/>
    <cellStyle name="Normal 3 6 23" xfId="2318"/>
    <cellStyle name="Normal 3 6 3" xfId="2319"/>
    <cellStyle name="Normal 3 6 4" xfId="2320"/>
    <cellStyle name="Normal 3 6 5" xfId="2321"/>
    <cellStyle name="Normal 3 6 6" xfId="2322"/>
    <cellStyle name="Normal 3 6 7" xfId="2323"/>
    <cellStyle name="Normal 3 6 8" xfId="2324"/>
    <cellStyle name="Normal 3 6 9" xfId="2325"/>
    <cellStyle name="Normal 3 60" xfId="2326"/>
    <cellStyle name="Normal 3 61" xfId="2327"/>
    <cellStyle name="Normal 3 62" xfId="2328"/>
    <cellStyle name="Normal 3 63" xfId="2329"/>
    <cellStyle name="Normal 3 64" xfId="2330"/>
    <cellStyle name="Normal 3 65" xfId="2331"/>
    <cellStyle name="Normal 3 66" xfId="2332"/>
    <cellStyle name="Normal 3 7" xfId="2333"/>
    <cellStyle name="Normal 3 7 10" xfId="2334"/>
    <cellStyle name="Normal 3 7 11" xfId="2335"/>
    <cellStyle name="Normal 3 7 12" xfId="2336"/>
    <cellStyle name="Normal 3 7 13" xfId="2337"/>
    <cellStyle name="Normal 3 7 14" xfId="2338"/>
    <cellStyle name="Normal 3 7 15" xfId="2339"/>
    <cellStyle name="Normal 3 7 16" xfId="2340"/>
    <cellStyle name="Normal 3 7 17" xfId="2341"/>
    <cellStyle name="Normal 3 7 18" xfId="2342"/>
    <cellStyle name="Normal 3 7 19" xfId="2343"/>
    <cellStyle name="Normal 3 7 2" xfId="2344"/>
    <cellStyle name="Normal 3 7 20" xfId="2345"/>
    <cellStyle name="Normal 3 7 21" xfId="2346"/>
    <cellStyle name="Normal 3 7 22" xfId="2347"/>
    <cellStyle name="Normal 3 7 23" xfId="2348"/>
    <cellStyle name="Normal 3 7 3" xfId="2349"/>
    <cellStyle name="Normal 3 7 4" xfId="2350"/>
    <cellStyle name="Normal 3 7 5" xfId="2351"/>
    <cellStyle name="Normal 3 7 6" xfId="2352"/>
    <cellStyle name="Normal 3 7 7" xfId="2353"/>
    <cellStyle name="Normal 3 7 8" xfId="2354"/>
    <cellStyle name="Normal 3 7 9" xfId="2355"/>
    <cellStyle name="Normal 3 8" xfId="2356"/>
    <cellStyle name="Normal 3 8 10" xfId="2357"/>
    <cellStyle name="Normal 3 8 11" xfId="2358"/>
    <cellStyle name="Normal 3 8 12" xfId="2359"/>
    <cellStyle name="Normal 3 8 13" xfId="2360"/>
    <cellStyle name="Normal 3 8 14" xfId="2361"/>
    <cellStyle name="Normal 3 8 15" xfId="2362"/>
    <cellStyle name="Normal 3 8 16" xfId="2363"/>
    <cellStyle name="Normal 3 8 17" xfId="2364"/>
    <cellStyle name="Normal 3 8 18" xfId="2365"/>
    <cellStyle name="Normal 3 8 19" xfId="2366"/>
    <cellStyle name="Normal 3 8 2" xfId="2367"/>
    <cellStyle name="Normal 3 8 20" xfId="2368"/>
    <cellStyle name="Normal 3 8 21" xfId="2369"/>
    <cellStyle name="Normal 3 8 22" xfId="2370"/>
    <cellStyle name="Normal 3 8 23" xfId="2371"/>
    <cellStyle name="Normal 3 8 3" xfId="2372"/>
    <cellStyle name="Normal 3 8 4" xfId="2373"/>
    <cellStyle name="Normal 3 8 5" xfId="2374"/>
    <cellStyle name="Normal 3 8 6" xfId="2375"/>
    <cellStyle name="Normal 3 8 7" xfId="2376"/>
    <cellStyle name="Normal 3 8 8" xfId="2377"/>
    <cellStyle name="Normal 3 8 9" xfId="2378"/>
    <cellStyle name="Normal 3 9" xfId="2379"/>
    <cellStyle name="Normal 3 9 10" xfId="2380"/>
    <cellStyle name="Normal 3 9 11" xfId="2381"/>
    <cellStyle name="Normal 3 9 12" xfId="2382"/>
    <cellStyle name="Normal 3 9 13" xfId="2383"/>
    <cellStyle name="Normal 3 9 14" xfId="2384"/>
    <cellStyle name="Normal 3 9 15" xfId="2385"/>
    <cellStyle name="Normal 3 9 16" xfId="2386"/>
    <cellStyle name="Normal 3 9 17" xfId="2387"/>
    <cellStyle name="Normal 3 9 18" xfId="2388"/>
    <cellStyle name="Normal 3 9 19" xfId="2389"/>
    <cellStyle name="Normal 3 9 2" xfId="2390"/>
    <cellStyle name="Normal 3 9 20" xfId="2391"/>
    <cellStyle name="Normal 3 9 21" xfId="2392"/>
    <cellStyle name="Normal 3 9 22" xfId="2393"/>
    <cellStyle name="Normal 3 9 23" xfId="2394"/>
    <cellStyle name="Normal 3 9 3" xfId="2395"/>
    <cellStyle name="Normal 3 9 4" xfId="2396"/>
    <cellStyle name="Normal 3 9 5" xfId="2397"/>
    <cellStyle name="Normal 3 9 6" xfId="2398"/>
    <cellStyle name="Normal 3 9 7" xfId="2399"/>
    <cellStyle name="Normal 3 9 8" xfId="2400"/>
    <cellStyle name="Normal 3 9 9" xfId="2401"/>
    <cellStyle name="Normal 30" xfId="2402"/>
    <cellStyle name="Normal 30 2" xfId="2403"/>
    <cellStyle name="Normal 30 3" xfId="2404"/>
    <cellStyle name="Normal 30 4" xfId="2405"/>
    <cellStyle name="Normal 31" xfId="2406"/>
    <cellStyle name="Normal 32" xfId="2407"/>
    <cellStyle name="Normal 33" xfId="29"/>
    <cellStyle name="Normal 34" xfId="2408"/>
    <cellStyle name="Normal 35" xfId="2409"/>
    <cellStyle name="Normal 36" xfId="2410"/>
    <cellStyle name="Normal 37" xfId="2411"/>
    <cellStyle name="Normal 38" xfId="2412"/>
    <cellStyle name="Normal 39" xfId="2413"/>
    <cellStyle name="Normal 4" xfId="13"/>
    <cellStyle name="Normal 4 2" xfId="26"/>
    <cellStyle name="Normal 4 3" xfId="2414"/>
    <cellStyle name="Normal 4 4" xfId="2415"/>
    <cellStyle name="Normal 4 5" xfId="2416"/>
    <cellStyle name="Normal 4_NR" xfId="2417"/>
    <cellStyle name="Normal 40" xfId="2418"/>
    <cellStyle name="Normal 41" xfId="2419"/>
    <cellStyle name="Normal 42" xfId="2420"/>
    <cellStyle name="Normal 43" xfId="2421"/>
    <cellStyle name="Normal 44" xfId="2422"/>
    <cellStyle name="Normal 45" xfId="2423"/>
    <cellStyle name="Normal 46" xfId="2424"/>
    <cellStyle name="Normal 47" xfId="2425"/>
    <cellStyle name="Normal 48" xfId="2426"/>
    <cellStyle name="Normal 49" xfId="2427"/>
    <cellStyle name="Normal 5" xfId="19"/>
    <cellStyle name="Normal 5 10" xfId="2428"/>
    <cellStyle name="Normal 5 11" xfId="2429"/>
    <cellStyle name="Normal 5 12" xfId="2430"/>
    <cellStyle name="Normal 5 13" xfId="2431"/>
    <cellStyle name="Normal 5 14" xfId="2432"/>
    <cellStyle name="Normal 5 15" xfId="2433"/>
    <cellStyle name="Normal 5 16" xfId="2434"/>
    <cellStyle name="Normal 5 17" xfId="2435"/>
    <cellStyle name="Normal 5 18" xfId="2436"/>
    <cellStyle name="Normal 5 19" xfId="2437"/>
    <cellStyle name="Normal 5 2" xfId="2438"/>
    <cellStyle name="Normal 5 2 10" xfId="2439"/>
    <cellStyle name="Normal 5 2 11" xfId="2440"/>
    <cellStyle name="Normal 5 2 12" xfId="2441"/>
    <cellStyle name="Normal 5 2 13" xfId="2442"/>
    <cellStyle name="Normal 5 2 14" xfId="2443"/>
    <cellStyle name="Normal 5 2 15" xfId="2444"/>
    <cellStyle name="Normal 5 2 16" xfId="2445"/>
    <cellStyle name="Normal 5 2 17" xfId="2446"/>
    <cellStyle name="Normal 5 2 18" xfId="2447"/>
    <cellStyle name="Normal 5 2 19" xfId="2448"/>
    <cellStyle name="Normal 5 2 2" xfId="2449"/>
    <cellStyle name="Normal 5 2 20" xfId="2450"/>
    <cellStyle name="Normal 5 2 21" xfId="2451"/>
    <cellStyle name="Normal 5 2 22" xfId="2452"/>
    <cellStyle name="Normal 5 2 23" xfId="2453"/>
    <cellStyle name="Normal 5 2 3" xfId="2454"/>
    <cellStyle name="Normal 5 2 4" xfId="2455"/>
    <cellStyle name="Normal 5 2 5" xfId="2456"/>
    <cellStyle name="Normal 5 2 6" xfId="2457"/>
    <cellStyle name="Normal 5 2 7" xfId="2458"/>
    <cellStyle name="Normal 5 2 8" xfId="2459"/>
    <cellStyle name="Normal 5 2 9" xfId="2460"/>
    <cellStyle name="Normal 5 20" xfId="2461"/>
    <cellStyle name="Normal 5 21" xfId="2462"/>
    <cellStyle name="Normal 5 22" xfId="2463"/>
    <cellStyle name="Normal 5 23" xfId="2464"/>
    <cellStyle name="Normal 5 24" xfId="2465"/>
    <cellStyle name="Normal 5 3" xfId="2466"/>
    <cellStyle name="Normal 5 4" xfId="2467"/>
    <cellStyle name="Normal 5 5" xfId="2468"/>
    <cellStyle name="Normal 5 6" xfId="2469"/>
    <cellStyle name="Normal 5 7" xfId="2470"/>
    <cellStyle name="Normal 5 8" xfId="2471"/>
    <cellStyle name="Normal 5 9" xfId="2472"/>
    <cellStyle name="Normal 5_NR" xfId="2473"/>
    <cellStyle name="Normal 50" xfId="2474"/>
    <cellStyle name="Normal 51" xfId="2475"/>
    <cellStyle name="Normal 52" xfId="2476"/>
    <cellStyle name="Normal 53" xfId="2477"/>
    <cellStyle name="Normal 54" xfId="2478"/>
    <cellStyle name="Normal 55" xfId="2479"/>
    <cellStyle name="Normal 56" xfId="2480"/>
    <cellStyle name="Normal 57" xfId="2481"/>
    <cellStyle name="Normal 58" xfId="2482"/>
    <cellStyle name="Normal 59" xfId="2483"/>
    <cellStyle name="Normal 6" xfId="24"/>
    <cellStyle name="Normal 60" xfId="2484"/>
    <cellStyle name="Normal 61" xfId="2485"/>
    <cellStyle name="Normal 62" xfId="2486"/>
    <cellStyle name="Normal 63" xfId="2487"/>
    <cellStyle name="Normal 64" xfId="2488"/>
    <cellStyle name="Normal 65" xfId="2489"/>
    <cellStyle name="Normal 66" xfId="2490"/>
    <cellStyle name="Normal 67" xfId="2491"/>
    <cellStyle name="Normal 68" xfId="2492"/>
    <cellStyle name="Normal 69" xfId="2493"/>
    <cellStyle name="Normal 7" xfId="27"/>
    <cellStyle name="Normal 7 10" xfId="2494"/>
    <cellStyle name="Normal 7 11" xfId="2495"/>
    <cellStyle name="Normal 7 12" xfId="2496"/>
    <cellStyle name="Normal 7 13" xfId="2497"/>
    <cellStyle name="Normal 7 14" xfId="2498"/>
    <cellStyle name="Normal 7 15" xfId="2499"/>
    <cellStyle name="Normal 7 16" xfId="2500"/>
    <cellStyle name="Normal 7 17" xfId="2501"/>
    <cellStyle name="Normal 7 18" xfId="2502"/>
    <cellStyle name="Normal 7 19" xfId="2503"/>
    <cellStyle name="Normal 7 2" xfId="2504"/>
    <cellStyle name="Normal 7 2 10" xfId="2505"/>
    <cellStyle name="Normal 7 2 11" xfId="2506"/>
    <cellStyle name="Normal 7 2 12" xfId="2507"/>
    <cellStyle name="Normal 7 2 13" xfId="2508"/>
    <cellStyle name="Normal 7 2 14" xfId="2509"/>
    <cellStyle name="Normal 7 2 15" xfId="2510"/>
    <cellStyle name="Normal 7 2 16" xfId="2511"/>
    <cellStyle name="Normal 7 2 17" xfId="2512"/>
    <cellStyle name="Normal 7 2 18" xfId="2513"/>
    <cellStyle name="Normal 7 2 19" xfId="2514"/>
    <cellStyle name="Normal 7 2 2" xfId="2515"/>
    <cellStyle name="Normal 7 2 20" xfId="2516"/>
    <cellStyle name="Normal 7 2 21" xfId="2517"/>
    <cellStyle name="Normal 7 2 22" xfId="2518"/>
    <cellStyle name="Normal 7 2 23" xfId="2519"/>
    <cellStyle name="Normal 7 2 3" xfId="2520"/>
    <cellStyle name="Normal 7 2 4" xfId="2521"/>
    <cellStyle name="Normal 7 2 5" xfId="2522"/>
    <cellStyle name="Normal 7 2 6" xfId="2523"/>
    <cellStyle name="Normal 7 2 7" xfId="2524"/>
    <cellStyle name="Normal 7 2 8" xfId="2525"/>
    <cellStyle name="Normal 7 2 9" xfId="2526"/>
    <cellStyle name="Normal 7 20" xfId="2527"/>
    <cellStyle name="Normal 7 21" xfId="2528"/>
    <cellStyle name="Normal 7 22" xfId="2529"/>
    <cellStyle name="Normal 7 23" xfId="2530"/>
    <cellStyle name="Normal 7 24" xfId="2531"/>
    <cellStyle name="Normal 7 3" xfId="2532"/>
    <cellStyle name="Normal 7 4" xfId="2533"/>
    <cellStyle name="Normal 7 5" xfId="2534"/>
    <cellStyle name="Normal 7 6" xfId="2535"/>
    <cellStyle name="Normal 7 7" xfId="2536"/>
    <cellStyle name="Normal 7 8" xfId="2537"/>
    <cellStyle name="Normal 7 9" xfId="2538"/>
    <cellStyle name="Normal 70" xfId="2539"/>
    <cellStyle name="Normal 71" xfId="2540"/>
    <cellStyle name="Normal 72" xfId="2541"/>
    <cellStyle name="Normal 73" xfId="2542"/>
    <cellStyle name="Normal 74" xfId="2543"/>
    <cellStyle name="Normal 75" xfId="2544"/>
    <cellStyle name="Normal 76" xfId="2545"/>
    <cellStyle name="Normal 77" xfId="2546"/>
    <cellStyle name="Normal 78" xfId="2547"/>
    <cellStyle name="Normal 79" xfId="2548"/>
    <cellStyle name="Normal 8" xfId="2549"/>
    <cellStyle name="Normal 80" xfId="2550"/>
    <cellStyle name="Normal 81" xfId="2551"/>
    <cellStyle name="Normal 82" xfId="2552"/>
    <cellStyle name="Normal 83" xfId="2553"/>
    <cellStyle name="Normal 84" xfId="2554"/>
    <cellStyle name="Normal 85" xfId="2555"/>
    <cellStyle name="Normal 86" xfId="2556"/>
    <cellStyle name="Normal 87" xfId="2557"/>
    <cellStyle name="Normal 88" xfId="2558"/>
    <cellStyle name="Normal 89" xfId="2559"/>
    <cellStyle name="Normal 9" xfId="2560"/>
    <cellStyle name="Normal 90" xfId="2561"/>
    <cellStyle name="Normal 91" xfId="2562"/>
    <cellStyle name="Normal 92" xfId="2563"/>
    <cellStyle name="Normal 93" xfId="2564"/>
    <cellStyle name="Normal 94" xfId="2565"/>
    <cellStyle name="Normal 95" xfId="2566"/>
    <cellStyle name="Normal 96" xfId="2567"/>
    <cellStyle name="Note 2" xfId="2568"/>
    <cellStyle name="Note 3" xfId="2569"/>
    <cellStyle name="Note 3 2" xfId="2570"/>
    <cellStyle name="Note 4" xfId="2571"/>
    <cellStyle name="Notes" xfId="2572"/>
    <cellStyle name="Output 2" xfId="2573"/>
    <cellStyle name="Output 3" xfId="2574"/>
    <cellStyle name="Owed_Amt" xfId="2575"/>
    <cellStyle name="Paid_Amt" xfId="2576"/>
    <cellStyle name="Parent row" xfId="2577"/>
    <cellStyle name="pb_page_heading_LS" xfId="2578"/>
    <cellStyle name="Pct_of_Sales" xfId="2579"/>
    <cellStyle name="Percent" xfId="2" builtinId="5"/>
    <cellStyle name="Percent [2]" xfId="2580"/>
    <cellStyle name="Percent [2] 2" xfId="2581"/>
    <cellStyle name="Percent [2] 2 2" xfId="2582"/>
    <cellStyle name="Percent [2] 3" xfId="2583"/>
    <cellStyle name="Percent 10" xfId="2584"/>
    <cellStyle name="Percent 10 2" xfId="2585"/>
    <cellStyle name="Percent 10 2 2" xfId="2586"/>
    <cellStyle name="Percent 10 3" xfId="2587"/>
    <cellStyle name="Percent 11" xfId="2588"/>
    <cellStyle name="Percent 11 2" xfId="2589"/>
    <cellStyle name="Percent 11 2 2" xfId="2590"/>
    <cellStyle name="Percent 11 3" xfId="2591"/>
    <cellStyle name="Percent 12" xfId="2592"/>
    <cellStyle name="Percent 12 2" xfId="2593"/>
    <cellStyle name="Percent 12 2 2" xfId="2594"/>
    <cellStyle name="Percent 12 3" xfId="2595"/>
    <cellStyle name="Percent 13" xfId="2596"/>
    <cellStyle name="Percent 13 2" xfId="2597"/>
    <cellStyle name="Percent 13 2 2" xfId="2598"/>
    <cellStyle name="Percent 13 3" xfId="2599"/>
    <cellStyle name="Percent 14" xfId="2600"/>
    <cellStyle name="Percent 14 2" xfId="2601"/>
    <cellStyle name="Percent 14 2 2" xfId="2602"/>
    <cellStyle name="Percent 14 3" xfId="2603"/>
    <cellStyle name="Percent 15" xfId="2604"/>
    <cellStyle name="Percent 15 2" xfId="2605"/>
    <cellStyle name="Percent 15 2 2" xfId="2606"/>
    <cellStyle name="Percent 15 3" xfId="2607"/>
    <cellStyle name="Percent 16" xfId="2608"/>
    <cellStyle name="Percent 16 2" xfId="2609"/>
    <cellStyle name="Percent 16 2 2" xfId="2610"/>
    <cellStyle name="Percent 16 3" xfId="2611"/>
    <cellStyle name="Percent 17" xfId="2612"/>
    <cellStyle name="Percent 17 2" xfId="2613"/>
    <cellStyle name="Percent 17 2 2" xfId="2614"/>
    <cellStyle name="Percent 17 3" xfId="2615"/>
    <cellStyle name="Percent 18" xfId="2616"/>
    <cellStyle name="Percent 18 2" xfId="2617"/>
    <cellStyle name="Percent 18 2 2" xfId="2618"/>
    <cellStyle name="Percent 18 3" xfId="2619"/>
    <cellStyle name="Percent 19" xfId="2620"/>
    <cellStyle name="Percent 19 2" xfId="2621"/>
    <cellStyle name="Percent 19 2 2" xfId="2622"/>
    <cellStyle name="Percent 19 3" xfId="2623"/>
    <cellStyle name="Percent 2" xfId="4"/>
    <cellStyle name="Percent 2 2" xfId="2624"/>
    <cellStyle name="Percent 2 2 2" xfId="2625"/>
    <cellStyle name="Percent 2 3" xfId="2626"/>
    <cellStyle name="Percent 2 4" xfId="2627"/>
    <cellStyle name="Percent 20" xfId="2628"/>
    <cellStyle name="Percent 20 2" xfId="2629"/>
    <cellStyle name="Percent 20 2 2" xfId="2630"/>
    <cellStyle name="Percent 20 3" xfId="2631"/>
    <cellStyle name="Percent 21" xfId="2632"/>
    <cellStyle name="Percent 21 2" xfId="2633"/>
    <cellStyle name="Percent 21 2 2" xfId="2634"/>
    <cellStyle name="Percent 21 3" xfId="2635"/>
    <cellStyle name="Percent 22" xfId="2636"/>
    <cellStyle name="Percent 22 2" xfId="2637"/>
    <cellStyle name="Percent 22 2 2" xfId="2638"/>
    <cellStyle name="Percent 22 3" xfId="2639"/>
    <cellStyle name="Percent 23" xfId="2640"/>
    <cellStyle name="Percent 23 2" xfId="2641"/>
    <cellStyle name="Percent 23 2 2" xfId="2642"/>
    <cellStyle name="Percent 23 3" xfId="2643"/>
    <cellStyle name="Percent 24" xfId="2644"/>
    <cellStyle name="Percent 24 2" xfId="2645"/>
    <cellStyle name="Percent 24 2 2" xfId="2646"/>
    <cellStyle name="Percent 24 3" xfId="2647"/>
    <cellStyle name="Percent 25" xfId="2648"/>
    <cellStyle name="Percent 25 2" xfId="2649"/>
    <cellStyle name="Percent 25 2 2" xfId="2650"/>
    <cellStyle name="Percent 25 3" xfId="2651"/>
    <cellStyle name="Percent 26" xfId="2652"/>
    <cellStyle name="Percent 26 2" xfId="2653"/>
    <cellStyle name="Percent 26 2 2" xfId="2654"/>
    <cellStyle name="Percent 26 3" xfId="2655"/>
    <cellStyle name="Percent 27" xfId="2656"/>
    <cellStyle name="Percent 27 2" xfId="2657"/>
    <cellStyle name="Percent 27 2 2" xfId="2658"/>
    <cellStyle name="Percent 27 3" xfId="2659"/>
    <cellStyle name="Percent 28" xfId="2660"/>
    <cellStyle name="Percent 28 2" xfId="2661"/>
    <cellStyle name="Percent 28 2 2" xfId="2662"/>
    <cellStyle name="Percent 28 3" xfId="2663"/>
    <cellStyle name="Percent 29" xfId="2664"/>
    <cellStyle name="Percent 29 2" xfId="2665"/>
    <cellStyle name="Percent 29 2 2" xfId="2666"/>
    <cellStyle name="Percent 29 3" xfId="2667"/>
    <cellStyle name="Percent 3" xfId="2668"/>
    <cellStyle name="Percent 3 2" xfId="2669"/>
    <cellStyle name="Percent 3 2 2" xfId="2670"/>
    <cellStyle name="Percent 3 3" xfId="2671"/>
    <cellStyle name="Percent 30" xfId="2672"/>
    <cellStyle name="Percent 30 2" xfId="2673"/>
    <cellStyle name="Percent 30 2 2" xfId="2674"/>
    <cellStyle name="Percent 30 3" xfId="2675"/>
    <cellStyle name="Percent 31" xfId="2676"/>
    <cellStyle name="Percent 31 2" xfId="2677"/>
    <cellStyle name="Percent 31 2 2" xfId="2678"/>
    <cellStyle name="Percent 31 3" xfId="2679"/>
    <cellStyle name="Percent 32" xfId="2680"/>
    <cellStyle name="Percent 32 2" xfId="2681"/>
    <cellStyle name="Percent 32 2 2" xfId="2682"/>
    <cellStyle name="Percent 32 3" xfId="2683"/>
    <cellStyle name="Percent 33" xfId="2684"/>
    <cellStyle name="Percent 33 2" xfId="2685"/>
    <cellStyle name="Percent 33 2 2" xfId="2686"/>
    <cellStyle name="Percent 33 3" xfId="2687"/>
    <cellStyle name="Percent 34" xfId="2688"/>
    <cellStyle name="Percent 34 2" xfId="2689"/>
    <cellStyle name="Percent 34 2 2" xfId="2690"/>
    <cellStyle name="Percent 34 3" xfId="2691"/>
    <cellStyle name="Percent 35" xfId="2692"/>
    <cellStyle name="Percent 35 2" xfId="2693"/>
    <cellStyle name="Percent 35 2 2" xfId="2694"/>
    <cellStyle name="Percent 35 3" xfId="2695"/>
    <cellStyle name="Percent 36" xfId="2696"/>
    <cellStyle name="Percent 36 2" xfId="2697"/>
    <cellStyle name="Percent 36 2 2" xfId="2698"/>
    <cellStyle name="Percent 36 3" xfId="2699"/>
    <cellStyle name="Percent 37" xfId="2700"/>
    <cellStyle name="Percent 37 2" xfId="2701"/>
    <cellStyle name="Percent 37 2 2" xfId="2702"/>
    <cellStyle name="Percent 37 3" xfId="2703"/>
    <cellStyle name="Percent 38" xfId="2704"/>
    <cellStyle name="Percent 38 2" xfId="2705"/>
    <cellStyle name="Percent 38 2 2" xfId="2706"/>
    <cellStyle name="Percent 38 3" xfId="2707"/>
    <cellStyle name="Percent 39" xfId="2708"/>
    <cellStyle name="Percent 39 2" xfId="2709"/>
    <cellStyle name="Percent 39 2 2" xfId="2710"/>
    <cellStyle name="Percent 39 3" xfId="2711"/>
    <cellStyle name="Percent 4" xfId="14"/>
    <cellStyle name="Percent 4 2" xfId="2712"/>
    <cellStyle name="Percent 4 2 2" xfId="2713"/>
    <cellStyle name="Percent 4 3" xfId="2714"/>
    <cellStyle name="Percent 40" xfId="2715"/>
    <cellStyle name="Percent 40 2" xfId="2716"/>
    <cellStyle name="Percent 40 2 2" xfId="2717"/>
    <cellStyle name="Percent 40 3" xfId="2718"/>
    <cellStyle name="Percent 41" xfId="2719"/>
    <cellStyle name="Percent 41 2" xfId="2720"/>
    <cellStyle name="Percent 41 2 2" xfId="2721"/>
    <cellStyle name="Percent 41 3" xfId="2722"/>
    <cellStyle name="Percent 42" xfId="2723"/>
    <cellStyle name="Percent 42 2" xfId="2724"/>
    <cellStyle name="Percent 42 2 2" xfId="2725"/>
    <cellStyle name="Percent 42 3" xfId="2726"/>
    <cellStyle name="Percent 43" xfId="2727"/>
    <cellStyle name="Percent 43 2" xfId="2728"/>
    <cellStyle name="Percent 43 2 2" xfId="2729"/>
    <cellStyle name="Percent 43 3" xfId="2730"/>
    <cellStyle name="Percent 44" xfId="2731"/>
    <cellStyle name="Percent 44 2" xfId="2732"/>
    <cellStyle name="Percent 44 2 2" xfId="2733"/>
    <cellStyle name="Percent 44 3" xfId="2734"/>
    <cellStyle name="Percent 45" xfId="2735"/>
    <cellStyle name="Percent 45 2" xfId="2736"/>
    <cellStyle name="Percent 45 2 2" xfId="2737"/>
    <cellStyle name="Percent 45 3" xfId="2738"/>
    <cellStyle name="Percent 46" xfId="2739"/>
    <cellStyle name="Percent 46 2" xfId="2740"/>
    <cellStyle name="Percent 46 2 2" xfId="2741"/>
    <cellStyle name="Percent 46 3" xfId="2742"/>
    <cellStyle name="Percent 47" xfId="2743"/>
    <cellStyle name="Percent 47 2" xfId="2744"/>
    <cellStyle name="Percent 47 2 2" xfId="2745"/>
    <cellStyle name="Percent 47 3" xfId="2746"/>
    <cellStyle name="Percent 48" xfId="2747"/>
    <cellStyle name="Percent 48 2" xfId="2748"/>
    <cellStyle name="Percent 48 2 2" xfId="2749"/>
    <cellStyle name="Percent 48 3" xfId="2750"/>
    <cellStyle name="Percent 49" xfId="2751"/>
    <cellStyle name="Percent 49 2" xfId="2752"/>
    <cellStyle name="Percent 49 2 2" xfId="2753"/>
    <cellStyle name="Percent 49 3" xfId="2754"/>
    <cellStyle name="Percent 5" xfId="2755"/>
    <cellStyle name="Percent 5 2" xfId="2756"/>
    <cellStyle name="Percent 5 2 2" xfId="2757"/>
    <cellStyle name="Percent 5 3" xfId="2758"/>
    <cellStyle name="Percent 50" xfId="2759"/>
    <cellStyle name="Percent 50 2" xfId="2760"/>
    <cellStyle name="Percent 50 2 2" xfId="2761"/>
    <cellStyle name="Percent 50 3" xfId="2762"/>
    <cellStyle name="Percent 51" xfId="2763"/>
    <cellStyle name="Percent 51 2" xfId="2764"/>
    <cellStyle name="Percent 51 2 2" xfId="2765"/>
    <cellStyle name="Percent 51 3" xfId="2766"/>
    <cellStyle name="Percent 52" xfId="2767"/>
    <cellStyle name="Percent 52 2" xfId="2768"/>
    <cellStyle name="Percent 52 2 2" xfId="2769"/>
    <cellStyle name="Percent 52 3" xfId="2770"/>
    <cellStyle name="Percent 53" xfId="2771"/>
    <cellStyle name="Percent 53 2" xfId="2772"/>
    <cellStyle name="Percent 53 2 2" xfId="2773"/>
    <cellStyle name="Percent 53 3" xfId="2774"/>
    <cellStyle name="Percent 54" xfId="2775"/>
    <cellStyle name="Percent 54 2" xfId="2776"/>
    <cellStyle name="Percent 54 2 2" xfId="2777"/>
    <cellStyle name="Percent 54 3" xfId="2778"/>
    <cellStyle name="Percent 55" xfId="2779"/>
    <cellStyle name="Percent 55 2" xfId="2780"/>
    <cellStyle name="Percent 55 2 2" xfId="2781"/>
    <cellStyle name="Percent 55 3" xfId="2782"/>
    <cellStyle name="Percent 56" xfId="2783"/>
    <cellStyle name="Percent 56 2" xfId="2784"/>
    <cellStyle name="Percent 56 2 2" xfId="2785"/>
    <cellStyle name="Percent 56 3" xfId="2786"/>
    <cellStyle name="Percent 57" xfId="2787"/>
    <cellStyle name="Percent 57 2" xfId="2788"/>
    <cellStyle name="Percent 57 2 2" xfId="2789"/>
    <cellStyle name="Percent 57 3" xfId="2790"/>
    <cellStyle name="Percent 58" xfId="2791"/>
    <cellStyle name="Percent 58 2" xfId="2792"/>
    <cellStyle name="Percent 59" xfId="2793"/>
    <cellStyle name="Percent 6" xfId="2794"/>
    <cellStyle name="Percent 6 2" xfId="2795"/>
    <cellStyle name="Percent 6 2 2" xfId="2796"/>
    <cellStyle name="Percent 6 3" xfId="2797"/>
    <cellStyle name="Percent 60" xfId="2798"/>
    <cellStyle name="Percent 61" xfId="2799"/>
    <cellStyle name="Percent 62" xfId="2800"/>
    <cellStyle name="Percent 63" xfId="2801"/>
    <cellStyle name="Percent 64" xfId="2802"/>
    <cellStyle name="Percent 65" xfId="2803"/>
    <cellStyle name="Percent 66" xfId="2804"/>
    <cellStyle name="Percent 67" xfId="2805"/>
    <cellStyle name="Percent 68" xfId="2806"/>
    <cellStyle name="Percent 69" xfId="2807"/>
    <cellStyle name="Percent 7" xfId="2808"/>
    <cellStyle name="Percent 7 2" xfId="2809"/>
    <cellStyle name="Percent 7 2 2" xfId="2810"/>
    <cellStyle name="Percent 7 3" xfId="2811"/>
    <cellStyle name="Percent 70" xfId="2812"/>
    <cellStyle name="Percent 71" xfId="2813"/>
    <cellStyle name="Percent 72" xfId="2814"/>
    <cellStyle name="Percent 73" xfId="2815"/>
    <cellStyle name="Percent 74" xfId="2816"/>
    <cellStyle name="Percent 75" xfId="2817"/>
    <cellStyle name="Percent 76" xfId="2818"/>
    <cellStyle name="Percent 77" xfId="2819"/>
    <cellStyle name="Percent 78" xfId="2820"/>
    <cellStyle name="Percent 79" xfId="2821"/>
    <cellStyle name="Percent 8" xfId="2822"/>
    <cellStyle name="Percent 8 2" xfId="2823"/>
    <cellStyle name="Percent 8 2 2" xfId="2824"/>
    <cellStyle name="Percent 8 3" xfId="2825"/>
    <cellStyle name="Percent 80" xfId="2826"/>
    <cellStyle name="Percent 80 2" xfId="2827"/>
    <cellStyle name="Percent 81" xfId="2828"/>
    <cellStyle name="Percent 82" xfId="2829"/>
    <cellStyle name="Percent 83" xfId="2830"/>
    <cellStyle name="Percent 84" xfId="2831"/>
    <cellStyle name="Percent 85" xfId="2832"/>
    <cellStyle name="Percent 86" xfId="2833"/>
    <cellStyle name="Percent 87" xfId="2834"/>
    <cellStyle name="Percent 88" xfId="2835"/>
    <cellStyle name="Percent 89" xfId="2836"/>
    <cellStyle name="Percent 9" xfId="2837"/>
    <cellStyle name="Percent 9 2" xfId="2838"/>
    <cellStyle name="Percent 9 2 2" xfId="2839"/>
    <cellStyle name="Percent 9 3" xfId="2840"/>
    <cellStyle name="Percent 90" xfId="2841"/>
    <cellStyle name="Percent 91" xfId="2842"/>
    <cellStyle name="Phone_No" xfId="2843"/>
    <cellStyle name="Remote" xfId="2844"/>
    <cellStyle name="Revenue" xfId="2845"/>
    <cellStyle name="RevList" xfId="2846"/>
    <cellStyle name="Sales_Amt" xfId="2847"/>
    <cellStyle name="SAPBEXaggData" xfId="2848"/>
    <cellStyle name="SAPBEXaggDataEmph" xfId="2849"/>
    <cellStyle name="SAPBEXaggItem" xfId="2850"/>
    <cellStyle name="SAPBEXaggItemX" xfId="2851"/>
    <cellStyle name="SAPBEXchaText" xfId="2852"/>
    <cellStyle name="SAPBEXexcBad7" xfId="2853"/>
    <cellStyle name="SAPBEXexcBad8" xfId="2854"/>
    <cellStyle name="SAPBEXexcBad9" xfId="2855"/>
    <cellStyle name="SAPBEXexcCritical4" xfId="2856"/>
    <cellStyle name="SAPBEXexcCritical5" xfId="2857"/>
    <cellStyle name="SAPBEXexcCritical6" xfId="2858"/>
    <cellStyle name="SAPBEXexcGood1" xfId="2859"/>
    <cellStyle name="SAPBEXexcGood2" xfId="2860"/>
    <cellStyle name="SAPBEXexcGood3" xfId="2861"/>
    <cellStyle name="SAPBEXfilterDrill" xfId="2862"/>
    <cellStyle name="SAPBEXfilterItem" xfId="2863"/>
    <cellStyle name="SAPBEXfilterText" xfId="2864"/>
    <cellStyle name="SAPBEXformats" xfId="2865"/>
    <cellStyle name="SAPBEXheaderItem" xfId="2866"/>
    <cellStyle name="SAPBEXheaderItem 2" xfId="2867"/>
    <cellStyle name="SAPBEXheaderText" xfId="2868"/>
    <cellStyle name="SAPBEXheaderText 2" xfId="2869"/>
    <cellStyle name="SAPBEXHLevel0" xfId="2870"/>
    <cellStyle name="SAPBEXHLevel0 2" xfId="2871"/>
    <cellStyle name="SAPBEXHLevel0 2 2" xfId="2872"/>
    <cellStyle name="SAPBEXHLevel0 3" xfId="2873"/>
    <cellStyle name="SAPBEXHLevel0X" xfId="2874"/>
    <cellStyle name="SAPBEXHLevel0X 2" xfId="2875"/>
    <cellStyle name="SAPBEXHLevel0X 2 2" xfId="2876"/>
    <cellStyle name="SAPBEXHLevel0X 3" xfId="2877"/>
    <cellStyle name="SAPBEXHLevel1" xfId="2878"/>
    <cellStyle name="SAPBEXHLevel1 2" xfId="2879"/>
    <cellStyle name="SAPBEXHLevel1 2 2" xfId="2880"/>
    <cellStyle name="SAPBEXHLevel1 3" xfId="2881"/>
    <cellStyle name="SAPBEXHLevel1X" xfId="2882"/>
    <cellStyle name="SAPBEXHLevel1X 2" xfId="2883"/>
    <cellStyle name="SAPBEXHLevel1X 2 2" xfId="2884"/>
    <cellStyle name="SAPBEXHLevel1X 3" xfId="2885"/>
    <cellStyle name="SAPBEXHLevel2" xfId="2886"/>
    <cellStyle name="SAPBEXHLevel2 2" xfId="2887"/>
    <cellStyle name="SAPBEXHLevel2 2 2" xfId="2888"/>
    <cellStyle name="SAPBEXHLevel2 3" xfId="2889"/>
    <cellStyle name="SAPBEXHLevel2X" xfId="2890"/>
    <cellStyle name="SAPBEXHLevel2X 2" xfId="2891"/>
    <cellStyle name="SAPBEXHLevel2X 2 2" xfId="2892"/>
    <cellStyle name="SAPBEXHLevel2X 3" xfId="2893"/>
    <cellStyle name="SAPBEXHLevel3" xfId="2894"/>
    <cellStyle name="SAPBEXHLevel3 2" xfId="2895"/>
    <cellStyle name="SAPBEXHLevel3 2 2" xfId="2896"/>
    <cellStyle name="SAPBEXHLevel3 3" xfId="2897"/>
    <cellStyle name="SAPBEXHLevel3X" xfId="2898"/>
    <cellStyle name="SAPBEXHLevel3X 2" xfId="2899"/>
    <cellStyle name="SAPBEXHLevel3X 2 2" xfId="2900"/>
    <cellStyle name="SAPBEXHLevel3X 3" xfId="2901"/>
    <cellStyle name="SAPBEXinputData" xfId="2902"/>
    <cellStyle name="SAPBEXinputData 2" xfId="2903"/>
    <cellStyle name="SAPBEXinputData 2 2" xfId="2904"/>
    <cellStyle name="SAPBEXinputData 3" xfId="2905"/>
    <cellStyle name="SAPBEXItemHeader" xfId="2906"/>
    <cellStyle name="SAPBEXresData" xfId="2907"/>
    <cellStyle name="SAPBEXresDataEmph" xfId="2908"/>
    <cellStyle name="SAPBEXresItem" xfId="2909"/>
    <cellStyle name="SAPBEXresItemX" xfId="2910"/>
    <cellStyle name="SAPBEXstdData" xfId="2911"/>
    <cellStyle name="SAPBEXstdDataEmph" xfId="2912"/>
    <cellStyle name="SAPBEXstdItem" xfId="2913"/>
    <cellStyle name="SAPBEXstdItemX" xfId="2914"/>
    <cellStyle name="SAPBEXtitle" xfId="2915"/>
    <cellStyle name="SAPBEXunassignedItem" xfId="2916"/>
    <cellStyle name="SAPBEXundefined" xfId="2917"/>
    <cellStyle name="Section Break" xfId="2918"/>
    <cellStyle name="Section Break: parent row" xfId="2919"/>
    <cellStyle name="Sheet Title" xfId="2920"/>
    <cellStyle name="Sort_Name" xfId="2921"/>
    <cellStyle name="State" xfId="2922"/>
    <cellStyle name="Step" xfId="2923"/>
    <cellStyle name="Style 1" xfId="2924"/>
    <cellStyle name="Style 21" xfId="2925"/>
    <cellStyle name="Style 22" xfId="2926"/>
    <cellStyle name="Style 22 2" xfId="2927"/>
    <cellStyle name="Style 23" xfId="2928"/>
    <cellStyle name="Style 23 2" xfId="2929"/>
    <cellStyle name="Style 24" xfId="2930"/>
    <cellStyle name="Style 24 2" xfId="2931"/>
    <cellStyle name="Style 25" xfId="2932"/>
    <cellStyle name="Style 25 2" xfId="2933"/>
    <cellStyle name="Style 26" xfId="2934"/>
    <cellStyle name="Style 27" xfId="2935"/>
    <cellStyle name="Style 27 2" xfId="2936"/>
    <cellStyle name="Style 28" xfId="2937"/>
    <cellStyle name="Style 28 2" xfId="2938"/>
    <cellStyle name="Style 29" xfId="2939"/>
    <cellStyle name="Style 29 2" xfId="2940"/>
    <cellStyle name="Style 30" xfId="2941"/>
    <cellStyle name="Style 30 2" xfId="2942"/>
    <cellStyle name="Style 31" xfId="2943"/>
    <cellStyle name="Style 31 2" xfId="2944"/>
    <cellStyle name="Style 32" xfId="2945"/>
    <cellStyle name="Style 32 2" xfId="2946"/>
    <cellStyle name="Style 33" xfId="2947"/>
    <cellStyle name="Style 33 2" xfId="2948"/>
    <cellStyle name="Style 34" xfId="2949"/>
    <cellStyle name="Style 34 2" xfId="2950"/>
    <cellStyle name="Style 35" xfId="2951"/>
    <cellStyle name="Style 35 2" xfId="2952"/>
    <cellStyle name="Style 36" xfId="2953"/>
    <cellStyle name="Style 36 2" xfId="2954"/>
    <cellStyle name="Style 37" xfId="2955"/>
    <cellStyle name="Style 37 2" xfId="2956"/>
    <cellStyle name="Style 38" xfId="2957"/>
    <cellStyle name="Style 38 2" xfId="2958"/>
    <cellStyle name="Style 39" xfId="2959"/>
    <cellStyle name="Style 39 2" xfId="2960"/>
    <cellStyle name="Style 40" xfId="2961"/>
    <cellStyle name="Style 40 2" xfId="2962"/>
    <cellStyle name="Style 41" xfId="2963"/>
    <cellStyle name="Style 41 2" xfId="2964"/>
    <cellStyle name="Subtotal" xfId="2965"/>
    <cellStyle name="t" xfId="2966"/>
    <cellStyle name="Table title" xfId="2967"/>
    <cellStyle name="test a style" xfId="2968"/>
    <cellStyle name="Title 2" xfId="2969"/>
    <cellStyle name="Title 3" xfId="2970"/>
    <cellStyle name="Total 2" xfId="2971"/>
    <cellStyle name="Total 3" xfId="2972"/>
    <cellStyle name="Total 3 2" xfId="2973"/>
    <cellStyle name="Total 4" xfId="2974"/>
    <cellStyle name="Unprot" xfId="2975"/>
    <cellStyle name="Unprot$" xfId="2976"/>
    <cellStyle name="Unprot$ 2" xfId="2977"/>
    <cellStyle name="Unprotect" xfId="2978"/>
    <cellStyle name="Value" xfId="2979"/>
    <cellStyle name="Warning Text 2" xfId="2980"/>
    <cellStyle name="Warning Text 3" xfId="2981"/>
    <cellStyle name="XBodyBottom" xfId="2982"/>
    <cellStyle name="XBodyCenter" xfId="2983"/>
    <cellStyle name="XBodyTop" xfId="2984"/>
    <cellStyle name="XPivot1" xfId="2985"/>
    <cellStyle name="XPivot10" xfId="2986"/>
    <cellStyle name="XPivot11" xfId="2987"/>
    <cellStyle name="XPivot12" xfId="2988"/>
    <cellStyle name="XPivot13" xfId="2989"/>
    <cellStyle name="XPivot14" xfId="2990"/>
    <cellStyle name="XPivot15" xfId="2991"/>
    <cellStyle name="XPivot2" xfId="2992"/>
    <cellStyle name="XPivot3" xfId="2993"/>
    <cellStyle name="XPivot4" xfId="2994"/>
    <cellStyle name="XPivot5" xfId="2995"/>
    <cellStyle name="XPivot6" xfId="2996"/>
    <cellStyle name="XPivot7" xfId="2997"/>
    <cellStyle name="XPivot9" xfId="2998"/>
    <cellStyle name="XSubtotalLine0" xfId="2999"/>
    <cellStyle name="XSubTotalLine1" xfId="3000"/>
    <cellStyle name="XSubTotalLine2" xfId="3001"/>
    <cellStyle name="XSubTotalLine3" xfId="3002"/>
    <cellStyle name="XSubTotalLine4" xfId="3003"/>
    <cellStyle name="XSubTotalLine5" xfId="3004"/>
    <cellStyle name="XSubTotalLine6" xfId="3005"/>
    <cellStyle name="XTitlesHidden" xfId="3006"/>
    <cellStyle name="XTitlesUnhidden" xfId="3007"/>
    <cellStyle name="XTotals" xfId="3008"/>
    <cellStyle name="Year_Mth" xfId="3009"/>
    <cellStyle name="Zip_Code" xfId="3010"/>
    <cellStyle name="桁区切り [0.00]_SMUD-DSM-Summary" xfId="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211791</xdr:colOff>
      <xdr:row>0</xdr:row>
      <xdr:rowOff>0</xdr:rowOff>
    </xdr:from>
    <xdr:to>
      <xdr:col>7</xdr:col>
      <xdr:colOff>99732</xdr:colOff>
      <xdr:row>0</xdr:row>
      <xdr:rowOff>57150</xdr:rowOff>
    </xdr:to>
    <xdr:sp macro="" textlink="">
      <xdr:nvSpPr>
        <xdr:cNvPr id="2" name="TextBox 1"/>
        <xdr:cNvSpPr txBox="1"/>
      </xdr:nvSpPr>
      <xdr:spPr>
        <a:xfrm>
          <a:off x="211791" y="101973"/>
          <a:ext cx="5612466" cy="513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a:solidFill>
              <a:schemeClr val="dk1"/>
            </a:solidFill>
            <a:effectLst/>
            <a:latin typeface="+mn-lt"/>
            <a:ea typeface="+mn-ea"/>
            <a:cs typeface="+mn-cs"/>
          </a:endParaRPr>
        </a:p>
        <a:p>
          <a:endParaRPr lang="en-US" sz="1100"/>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lstic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efs.iowa.gov/cs/groups/external/documents/docket/mdaw/mty5/~edisp/139264.pdf" TargetMode="External"/><Relationship Id="rId18" Type="http://schemas.openxmlformats.org/officeDocument/2006/relationships/hyperlink" Target="https://www.idahopower.com/pdfs/EnergyEfficiency/Reports/2012PotentialStudyReport.pdf" TargetMode="External"/><Relationship Id="rId26" Type="http://schemas.openxmlformats.org/officeDocument/2006/relationships/hyperlink" Target="https://www.michigan.gov/documents/mpsc/mi_ee_potential_study_rep_v29_439270_7.pdf" TargetMode="External"/><Relationship Id="rId39" Type="http://schemas.openxmlformats.org/officeDocument/2006/relationships/hyperlink" Target="http://www.nap.edu/catalog/12621.html" TargetMode="External"/><Relationship Id="rId3" Type="http://schemas.openxmlformats.org/officeDocument/2006/relationships/hyperlink" Target="http://www.aceee.org/sites/default/files/publications/researchreports/E092.pdf" TargetMode="External"/><Relationship Id="rId21" Type="http://schemas.openxmlformats.org/officeDocument/2006/relationships/hyperlink" Target="http://www.epri.com/abstracts/Pages/ProductAbstract.aspx?ProductId=000000000001025477" TargetMode="External"/><Relationship Id="rId34" Type="http://schemas.openxmlformats.org/officeDocument/2006/relationships/hyperlink" Target="http://www2.illinois.gov/xxipa/Documents/Appendix-C-1-ComEd-Potential-Study-8-20-13-rev.pdf" TargetMode="External"/><Relationship Id="rId42" Type="http://schemas.openxmlformats.org/officeDocument/2006/relationships/hyperlink" Target="http://www.efficiencyns.ca/wp-content/uploads/2014/07/Synapse-IR-06c-2014-DSM-Potential-Study.pdf" TargetMode="External"/><Relationship Id="rId47" Type="http://schemas.openxmlformats.org/officeDocument/2006/relationships/hyperlink" Target="http://psb.vermont.gov/sites/psb/files/projects/EEU/drp/VEIC-EEDRPAlternativeScenariosNarrative4-8-11.pdf" TargetMode="External"/><Relationship Id="rId50" Type="http://schemas.openxmlformats.org/officeDocument/2006/relationships/hyperlink" Target="http://psc.ky.gov/PSCSCF/2008%20cases%5C2008-00495%5C20090330_Dukes_Response_to_Staffs_Initial_Requests_for_Info.pdf" TargetMode="External"/><Relationship Id="rId7" Type="http://schemas.openxmlformats.org/officeDocument/2006/relationships/hyperlink" Target="http://energy.ky.gov/Programs/Documents/KY%20Econ%20Potential%20Analysis%20-%20FINAL%20-%203-15-12.docx" TargetMode="External"/><Relationship Id="rId12" Type="http://schemas.openxmlformats.org/officeDocument/2006/relationships/hyperlink" Target="https://pse.com/aboutpse/EnergySupply/Documents/IRP_2013_AppN.pdf" TargetMode="External"/><Relationship Id="rId17" Type="http://schemas.openxmlformats.org/officeDocument/2006/relationships/hyperlink" Target="http://www.avistautilities.com/inside/resources/irp/electric/Documents/2013_Avista_Electric_IRP_Appendices_%20Final.pdf" TargetMode="External"/><Relationship Id="rId25" Type="http://schemas.openxmlformats.org/officeDocument/2006/relationships/hyperlink" Target="http://ddoe.dc.gov/sites/default/files/dc/sites/ddoe/publication/attachments/ELECTRIC%20AND%20NATURAL%20GAS%20ENERGY%20EFFICIENCY%20AND%20DEMAND%20RESPONSE%20POTENTIAL%20FOR%20THE%20DISTRICT%20OF%20COLUMBIA.pdf" TargetMode="External"/><Relationship Id="rId33" Type="http://schemas.openxmlformats.org/officeDocument/2006/relationships/hyperlink" Target="http://www.entergy-neworleans.com/content/IRP/ICF_DSM_Potential_Study.pdf" TargetMode="External"/><Relationship Id="rId38" Type="http://schemas.openxmlformats.org/officeDocument/2006/relationships/hyperlink" Target="http://www.mckinsey.com/client_service/electric_power_and_natural_gas/latest_thinking/unlocking_energy_efficiency_in_the_us_economy" TargetMode="External"/><Relationship Id="rId46" Type="http://schemas.openxmlformats.org/officeDocument/2006/relationships/hyperlink" Target="http://aceee.org/research-report/e12d" TargetMode="External"/><Relationship Id="rId2" Type="http://schemas.openxmlformats.org/officeDocument/2006/relationships/hyperlink" Target="http://www.aceee.org/sites/default/files/publications/researchreports/E099.pdf" TargetMode="External"/><Relationship Id="rId16" Type="http://schemas.openxmlformats.org/officeDocument/2006/relationships/hyperlink" Target="http://www.ecw.org/sites/default/files/244-1.pdf" TargetMode="External"/><Relationship Id="rId20" Type="http://schemas.openxmlformats.org/officeDocument/2006/relationships/hyperlink" Target="https://www.ameren.com/-/media/Missouri-Site/Files/environment/renewables/irp/irp-chapter8-appendixb-vol3.pdf?la=en" TargetMode="External"/><Relationship Id="rId29" Type="http://schemas.openxmlformats.org/officeDocument/2006/relationships/hyperlink" Target="http://www.coned.com/documents/Volume_2_Executive_Summary.pdf" TargetMode="External"/><Relationship Id="rId41" Type="http://schemas.openxmlformats.org/officeDocument/2006/relationships/hyperlink" Target="http://docs.cpuc.ca.gov/PublishedDocs/Efile/G000/M088/K661/88661468.PDF" TargetMode="External"/><Relationship Id="rId1" Type="http://schemas.openxmlformats.org/officeDocument/2006/relationships/hyperlink" Target="http://www.energywisepa.org/sites/energywisepa.org/files/ACEEE%20Report.PDF" TargetMode="External"/><Relationship Id="rId6" Type="http://schemas.openxmlformats.org/officeDocument/2006/relationships/hyperlink" Target="http://www.aceee.org/sites/default/files/publications/researchreports/e114.pdf" TargetMode="External"/><Relationship Id="rId11" Type="http://schemas.openxmlformats.org/officeDocument/2006/relationships/hyperlink" Target="http://www.wutc.wa.gov/rms2.nsf/177d98baa5918c7388256a550064a61e/29178284ec3773eb8825793c00625339!OpenDocument" TargetMode="External"/><Relationship Id="rId24" Type="http://schemas.openxmlformats.org/officeDocument/2006/relationships/hyperlink" Target="https://www.puc.pa.gov/electric/pdf/Act129/Act129-PA_Market_Potential_Study051012.pdf" TargetMode="External"/><Relationship Id="rId32" Type="http://schemas.openxmlformats.org/officeDocument/2006/relationships/hyperlink" Target="http://www.tva.com/news/releases/energy_efficiency/TVA_EE_potential_update_REPORT_2012-10-12.pdf" TargetMode="External"/><Relationship Id="rId37" Type="http://schemas.openxmlformats.org/officeDocument/2006/relationships/hyperlink" Target="http://emp.lbl.gov/sites/all/files/lbnl-6578e.pdf" TargetMode="External"/><Relationship Id="rId40" Type="http://schemas.openxmlformats.org/officeDocument/2006/relationships/hyperlink" Target="http://aceee.org/files/pdf/aep-ohio-2015-2017-ee-pdr-plan.pdf" TargetMode="External"/><Relationship Id="rId45" Type="http://schemas.openxmlformats.org/officeDocument/2006/relationships/hyperlink" Target="http://www.nyserda.ny.gov/-/media/Files/EDPPP/Energy-Prices/Energy-Statistics/14-19-EE-RE-Potential-Study-Vol2.pdf" TargetMode="External"/><Relationship Id="rId5" Type="http://schemas.openxmlformats.org/officeDocument/2006/relationships/hyperlink" Target="http://aceee.org/sites/default/files/publications/researchreports/e104.pdf" TargetMode="External"/><Relationship Id="rId15" Type="http://schemas.openxmlformats.org/officeDocument/2006/relationships/hyperlink" Target="http://www.pacificorp.com/content/dam/pacificorp/doc/Energy_Sources/Demand_Side_Management/DSM_Potential_Study/PacifiCorp_DSMPotential_FINAL_Vol%20I.pdf" TargetMode="External"/><Relationship Id="rId23" Type="http://schemas.openxmlformats.org/officeDocument/2006/relationships/hyperlink" Target="http://publicservice.vermont.gov/sites/psd/files/Topics/Energy_Efficiency/Energy%20Efficiency%20Potential%202011.pdf" TargetMode="External"/><Relationship Id="rId28" Type="http://schemas.openxmlformats.org/officeDocument/2006/relationships/hyperlink" Target="https://www.ameren.com/-/media/missouri-site/Files/Environment/Renewables/AmerenUEVolume1ExecutiveSummary.pdf" TargetMode="External"/><Relationship Id="rId36" Type="http://schemas.openxmlformats.org/officeDocument/2006/relationships/hyperlink" Target="https://www.dora.state.co.us/pls/efi/efi.show_document?p_dms_document_id=210745&amp;p_session_id=" TargetMode="External"/><Relationship Id="rId49" Type="http://schemas.openxmlformats.org/officeDocument/2006/relationships/hyperlink" Target="http://www.psc.state.ga.us/factsv2/Document.aspx?documentNumber=140174" TargetMode="External"/><Relationship Id="rId10" Type="http://schemas.openxmlformats.org/officeDocument/2006/relationships/hyperlink" Target="http://www.in.gov/iurc/files/IPL_2014_IRP_Report.pdf" TargetMode="External"/><Relationship Id="rId19" Type="http://schemas.openxmlformats.org/officeDocument/2006/relationships/hyperlink" Target="http://www.njcleanenergy.com/files/file/Library/NJ_Potential_Final_Report-Vol_2-EE_2012-10-17.pdf" TargetMode="External"/><Relationship Id="rId31" Type="http://schemas.openxmlformats.org/officeDocument/2006/relationships/hyperlink" Target="http://www.tva.gov/news/releases/energy_efficiency/GEP_Potential.pdf" TargetMode="External"/><Relationship Id="rId44" Type="http://schemas.openxmlformats.org/officeDocument/2006/relationships/hyperlink" Target="http://www.dnrec.delaware.gov/energy/information/Documents/Potential.Study/EEPotentialStudy.pdf" TargetMode="External"/><Relationship Id="rId52" Type="http://schemas.openxmlformats.org/officeDocument/2006/relationships/printerSettings" Target="../printerSettings/printerSettings3.bin"/><Relationship Id="rId4" Type="http://schemas.openxmlformats.org/officeDocument/2006/relationships/hyperlink" Target="http://www.aceee.org/sites/default/files/publications/researchreports/E102.pdf" TargetMode="External"/><Relationship Id="rId9" Type="http://schemas.openxmlformats.org/officeDocument/2006/relationships/hyperlink" Target="http://www.aceee.org/sites/default/files/publications/researchreports/e13m.pdf" TargetMode="External"/><Relationship Id="rId14" Type="http://schemas.openxmlformats.org/officeDocument/2006/relationships/hyperlink" Target="http://www.psc.state.ky.us/PSCSCF/Post%20Case%20Referenced%20Correspondence/2011%20cases/2011-00375/20131206_LG%26E%20KU_Energy%20Efficiency%20Potential%20Study%20Volume%201.pdf" TargetMode="External"/><Relationship Id="rId22" Type="http://schemas.openxmlformats.org/officeDocument/2006/relationships/hyperlink" Target="http://www.puc.nh.gov/Electric/GDS%20Report/NH%20Additional%20EE%20Opportunities%20Study%202-19-09%20-%20Final.pdf" TargetMode="External"/><Relationship Id="rId27" Type="http://schemas.openxmlformats.org/officeDocument/2006/relationships/hyperlink" Target="http://info.ornl.gov/sites/publications/files/Pub40408.pdf" TargetMode="External"/><Relationship Id="rId30" Type="http://schemas.openxmlformats.org/officeDocument/2006/relationships/hyperlink" Target="http://www.emnrd.state.nm.us/ECMD/Multimedia/documents/StateofNewMexicoEEPotentialStudy_Vol2ElectricEE.pdf" TargetMode="External"/><Relationship Id="rId35" Type="http://schemas.openxmlformats.org/officeDocument/2006/relationships/hyperlink" Target="http://energy.mo.gov/energy/docs/Finalreport_041411.pdf" TargetMode="External"/><Relationship Id="rId43" Type="http://schemas.openxmlformats.org/officeDocument/2006/relationships/hyperlink" Target="http://www.nwcouncil.org/media/6284/SixthPowerPlan.pdf" TargetMode="External"/><Relationship Id="rId48" Type="http://schemas.openxmlformats.org/officeDocument/2006/relationships/hyperlink" Target="https://www.ladwp.com/docs/opladwpccb409908" TargetMode="External"/><Relationship Id="rId8" Type="http://schemas.openxmlformats.org/officeDocument/2006/relationships/hyperlink" Target="http://www.aceee.org/sites/default/files/publications/researchreports/e13b.pdf" TargetMode="External"/><Relationship Id="rId51" Type="http://schemas.openxmlformats.org/officeDocument/2006/relationships/hyperlink" Target="https://dis.puc.state.oh.us/TiffToPDf/A1001001A12G31B61630I051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G26"/>
  <sheetViews>
    <sheetView view="pageBreakPreview" zoomScale="70" zoomScaleNormal="85" zoomScaleSheetLayoutView="70" workbookViewId="0">
      <selection activeCell="F24" sqref="F24"/>
    </sheetView>
  </sheetViews>
  <sheetFormatPr defaultColWidth="9.140625" defaultRowHeight="12.75"/>
  <cols>
    <col min="1" max="1" width="3.42578125" style="63" customWidth="1"/>
    <col min="2" max="2" width="13.7109375" style="63" customWidth="1"/>
    <col min="3" max="3" width="13.42578125" style="63" customWidth="1"/>
    <col min="4" max="4" width="17.28515625" style="63" customWidth="1"/>
    <col min="5" max="5" width="14.28515625" style="63" customWidth="1"/>
    <col min="6" max="6" width="14.5703125" style="63" customWidth="1"/>
    <col min="7" max="7" width="10.42578125" style="63" customWidth="1"/>
    <col min="8" max="8" width="3.7109375" style="63" customWidth="1"/>
    <col min="9" max="9" width="9.140625" style="63"/>
    <col min="10" max="10" width="16.5703125" style="63" customWidth="1"/>
    <col min="11" max="16384" width="9.140625" style="63"/>
  </cols>
  <sheetData>
    <row r="2" spans="2:7">
      <c r="B2" s="64" t="s">
        <v>195</v>
      </c>
    </row>
    <row r="4" spans="2:7" ht="15">
      <c r="B4" s="90" t="s">
        <v>4</v>
      </c>
      <c r="C4" s="90" t="s">
        <v>193</v>
      </c>
      <c r="D4" s="90"/>
      <c r="E4" s="90"/>
      <c r="F4" s="90"/>
    </row>
    <row r="5" spans="2:7" ht="15">
      <c r="B5" s="90"/>
      <c r="C5" s="90" t="s">
        <v>128</v>
      </c>
      <c r="D5" s="90"/>
      <c r="E5" s="90" t="s">
        <v>129</v>
      </c>
      <c r="F5" s="90"/>
    </row>
    <row r="6" spans="2:7" ht="30">
      <c r="B6" s="90"/>
      <c r="C6" s="86" t="s">
        <v>138</v>
      </c>
      <c r="D6" s="86" t="s">
        <v>194</v>
      </c>
      <c r="E6" s="86" t="s">
        <v>138</v>
      </c>
      <c r="F6" s="86" t="s">
        <v>194</v>
      </c>
      <c r="G6" s="86" t="s">
        <v>174</v>
      </c>
    </row>
    <row r="7" spans="2:7" ht="15">
      <c r="B7" s="72" t="s">
        <v>98</v>
      </c>
      <c r="C7" s="73">
        <f>D23</f>
        <v>1.0038983359691285E-2</v>
      </c>
      <c r="D7" s="73">
        <f>D15</f>
        <v>1.1646814730128709E-2</v>
      </c>
      <c r="E7" s="73">
        <f>F23</f>
        <v>7.1007050889025135E-3</v>
      </c>
      <c r="F7" s="73">
        <f>F15</f>
        <v>8.4836475792799317E-3</v>
      </c>
      <c r="G7" s="73" t="str">
        <f t="shared" ref="F7:G10" si="0">G15</f>
        <v>36 - 37</v>
      </c>
    </row>
    <row r="8" spans="2:7" ht="15">
      <c r="B8" s="72" t="s">
        <v>97</v>
      </c>
      <c r="C8" s="73">
        <f>D24</f>
        <v>1.3153846153846155E-2</v>
      </c>
      <c r="D8" s="73">
        <f>D16</f>
        <v>1.2942541923605522E-2</v>
      </c>
      <c r="E8" s="73">
        <f>F24</f>
        <v>8.3424209378407839E-3</v>
      </c>
      <c r="F8" s="73">
        <f t="shared" si="0"/>
        <v>9.3887448271370907E-3</v>
      </c>
      <c r="G8" s="73" t="str">
        <f t="shared" si="0"/>
        <v>32 - 33</v>
      </c>
    </row>
    <row r="9" spans="2:7" ht="15">
      <c r="B9" s="72" t="s">
        <v>96</v>
      </c>
      <c r="C9" s="73">
        <f>D25</f>
        <v>8.7000000000000011E-3</v>
      </c>
      <c r="D9" s="73">
        <f>D17</f>
        <v>9.6332365426331119E-3</v>
      </c>
      <c r="E9" s="73">
        <f>F25</f>
        <v>5.3846153846153853E-3</v>
      </c>
      <c r="F9" s="73">
        <f t="shared" si="0"/>
        <v>7.0665662679222111E-3</v>
      </c>
      <c r="G9" s="73" t="str">
        <f t="shared" si="0"/>
        <v>30 - 31</v>
      </c>
    </row>
    <row r="10" spans="2:7" ht="15.75" thickBot="1">
      <c r="B10" s="83" t="s">
        <v>18</v>
      </c>
      <c r="C10" s="84">
        <f>D26</f>
        <v>1.2625000000000001E-2</v>
      </c>
      <c r="D10" s="84">
        <f>D18</f>
        <v>1.2392054278073009E-2</v>
      </c>
      <c r="E10" s="84">
        <f>F26</f>
        <v>8.9999999999999993E-3</v>
      </c>
      <c r="F10" s="84">
        <f t="shared" si="0"/>
        <v>9.3756653159263476E-3</v>
      </c>
      <c r="G10" s="85">
        <f t="shared" si="0"/>
        <v>53</v>
      </c>
    </row>
    <row r="12" spans="2:7">
      <c r="B12" s="64" t="s">
        <v>175</v>
      </c>
    </row>
    <row r="14" spans="2:7" ht="75">
      <c r="B14" s="78" t="s">
        <v>4</v>
      </c>
      <c r="C14" s="78" t="s">
        <v>130</v>
      </c>
      <c r="D14" s="78" t="s">
        <v>168</v>
      </c>
      <c r="E14" s="78" t="s">
        <v>142</v>
      </c>
      <c r="F14" s="78" t="s">
        <v>169</v>
      </c>
      <c r="G14" s="78" t="s">
        <v>174</v>
      </c>
    </row>
    <row r="15" spans="2:7" ht="15">
      <c r="B15" s="16" t="s">
        <v>2</v>
      </c>
      <c r="C15" s="2">
        <f>Summary_Database!J291</f>
        <v>0.17834444771491023</v>
      </c>
      <c r="D15" s="2">
        <f>Summary_Database!K291</f>
        <v>1.1646814730128709E-2</v>
      </c>
      <c r="E15" s="40">
        <f>Summary_Database!L291</f>
        <v>0.13850289123655676</v>
      </c>
      <c r="F15" s="2">
        <f>Summary_Database!M291</f>
        <v>8.4836475792799317E-3</v>
      </c>
      <c r="G15" s="2" t="s">
        <v>189</v>
      </c>
    </row>
    <row r="16" spans="2:7" ht="15">
      <c r="B16" s="16" t="s">
        <v>3</v>
      </c>
      <c r="C16" s="5">
        <f>Summary_Database!J293</f>
        <v>0.18724738430570328</v>
      </c>
      <c r="D16" s="2">
        <f>Summary_Database!K293</f>
        <v>1.2942541923605522E-2</v>
      </c>
      <c r="E16" s="40">
        <f>Summary_Database!L293</f>
        <v>0.14650969955205617</v>
      </c>
      <c r="F16" s="2">
        <f>Summary_Database!M293</f>
        <v>9.3887448271370907E-3</v>
      </c>
      <c r="G16" s="2" t="s">
        <v>190</v>
      </c>
    </row>
    <row r="17" spans="2:7" ht="15">
      <c r="B17" s="16" t="s">
        <v>0</v>
      </c>
      <c r="C17" s="5">
        <f>Summary_Database!J294</f>
        <v>0.14428429904347428</v>
      </c>
      <c r="D17" s="2">
        <f>Summary_Database!K294</f>
        <v>9.6332365426331119E-3</v>
      </c>
      <c r="E17" s="40">
        <f>Summary_Database!L294</f>
        <v>0.11071115021943928</v>
      </c>
      <c r="F17" s="2">
        <f>Summary_Database!M294</f>
        <v>7.0665662679222111E-3</v>
      </c>
      <c r="G17" s="2" t="s">
        <v>191</v>
      </c>
    </row>
    <row r="18" spans="2:7" ht="15.75" thickBot="1">
      <c r="B18" s="79" t="s">
        <v>18</v>
      </c>
      <c r="C18" s="80">
        <f>Summary_Database!J290</f>
        <v>0.18076461576501954</v>
      </c>
      <c r="D18" s="81">
        <f>Summary_Database!K290</f>
        <v>1.2392054278073009E-2</v>
      </c>
      <c r="E18" s="80">
        <f>Summary_Database!L290</f>
        <v>0.14223388400270587</v>
      </c>
      <c r="F18" s="81">
        <f>Summary_Database!M290</f>
        <v>9.3756653159263476E-3</v>
      </c>
      <c r="G18" s="82">
        <v>53</v>
      </c>
    </row>
    <row r="20" spans="2:7">
      <c r="B20" s="64" t="s">
        <v>176</v>
      </c>
    </row>
    <row r="22" spans="2:7" ht="75">
      <c r="B22" s="78" t="s">
        <v>4</v>
      </c>
      <c r="C22" s="78" t="s">
        <v>130</v>
      </c>
      <c r="D22" s="78" t="s">
        <v>168</v>
      </c>
      <c r="E22" s="78" t="s">
        <v>142</v>
      </c>
      <c r="F22" s="78" t="s">
        <v>169</v>
      </c>
      <c r="G22" s="78" t="s">
        <v>174</v>
      </c>
    </row>
    <row r="23" spans="2:7" ht="15">
      <c r="B23" s="16" t="s">
        <v>2</v>
      </c>
      <c r="C23" s="2">
        <f>Summary_Database!J296</f>
        <v>0.154</v>
      </c>
      <c r="D23" s="2">
        <f>Summary_Database!K296</f>
        <v>1.0038983359691285E-2</v>
      </c>
      <c r="E23" s="40">
        <f>Summary_Database!L296</f>
        <v>0.105748220365212</v>
      </c>
      <c r="F23" s="2">
        <f>Summary_Database!M296</f>
        <v>7.1007050889025135E-3</v>
      </c>
      <c r="G23" s="2" t="str">
        <f>G15</f>
        <v>36 - 37</v>
      </c>
    </row>
    <row r="24" spans="2:7" ht="15">
      <c r="B24" s="16" t="s">
        <v>3</v>
      </c>
      <c r="C24" s="5">
        <f>Summary_Database!J298</f>
        <v>0.184</v>
      </c>
      <c r="D24" s="2">
        <f>Summary_Database!K298</f>
        <v>1.3153846153846155E-2</v>
      </c>
      <c r="E24" s="40">
        <f>Summary_Database!L298</f>
        <v>0.151</v>
      </c>
      <c r="F24" s="2">
        <f>Summary_Database!M298</f>
        <v>8.3424209378407839E-3</v>
      </c>
      <c r="G24" s="2" t="str">
        <f>G16</f>
        <v>32 - 33</v>
      </c>
    </row>
    <row r="25" spans="2:7" ht="15">
      <c r="B25" s="16" t="s">
        <v>0</v>
      </c>
      <c r="C25" s="5">
        <f>Summary_Database!J299</f>
        <v>0.115</v>
      </c>
      <c r="D25" s="2">
        <f>Summary_Database!K299</f>
        <v>8.7000000000000011E-3</v>
      </c>
      <c r="E25" s="40">
        <f>Summary_Database!L299</f>
        <v>0.09</v>
      </c>
      <c r="F25" s="2">
        <f>Summary_Database!M299</f>
        <v>5.3846153846153853E-3</v>
      </c>
      <c r="G25" s="2" t="str">
        <f>G17</f>
        <v>30 - 31</v>
      </c>
    </row>
    <row r="26" spans="2:7" ht="15.75" thickBot="1">
      <c r="B26" s="79" t="s">
        <v>18</v>
      </c>
      <c r="C26" s="80">
        <f>Summary_Database!J295</f>
        <v>0.17199999999999999</v>
      </c>
      <c r="D26" s="81">
        <f>Summary_Database!K295</f>
        <v>1.2625000000000001E-2</v>
      </c>
      <c r="E26" s="80">
        <f>Summary_Database!L295</f>
        <v>0.128</v>
      </c>
      <c r="F26" s="81">
        <f>Summary_Database!M295</f>
        <v>8.9999999999999993E-3</v>
      </c>
      <c r="G26" s="82">
        <v>53</v>
      </c>
    </row>
  </sheetData>
  <mergeCells count="4">
    <mergeCell ref="B4:B6"/>
    <mergeCell ref="C4:F4"/>
    <mergeCell ref="C5:D5"/>
    <mergeCell ref="E5:F5"/>
  </mergeCells>
  <pageMargins left="0.7" right="0.7" top="0.75" bottom="0.75" header="0.3" footer="0.3"/>
  <pageSetup orientation="portrait" r:id="rId1"/>
  <ignoredErrors>
    <ignoredError sqref="D7:D10 E7:E1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2:AR316"/>
  <sheetViews>
    <sheetView zoomScale="85" zoomScaleNormal="85" workbookViewId="0">
      <pane xSplit="4" ySplit="4" topLeftCell="G5" activePane="bottomRight" state="frozen"/>
      <selection activeCell="G187" sqref="G187"/>
      <selection pane="topRight" activeCell="G187" sqref="G187"/>
      <selection pane="bottomLeft" activeCell="G187" sqref="G187"/>
      <selection pane="bottomRight" activeCell="E15" sqref="E15"/>
    </sheetView>
  </sheetViews>
  <sheetFormatPr defaultColWidth="9.140625" defaultRowHeight="15"/>
  <cols>
    <col min="1" max="1" width="4" style="13" customWidth="1"/>
    <col min="2" max="2" width="5.5703125" style="13" customWidth="1"/>
    <col min="3" max="3" width="17" style="25" customWidth="1"/>
    <col min="4" max="4" width="19.42578125" style="1" customWidth="1"/>
    <col min="5" max="5" width="16.140625" style="25" customWidth="1"/>
    <col min="6" max="8" width="12.7109375" style="1" customWidth="1"/>
    <col min="9" max="9" width="18.28515625" style="1" customWidth="1"/>
    <col min="10" max="11" width="12.7109375" style="1" customWidth="1"/>
    <col min="12" max="12" width="12.7109375" style="13" customWidth="1"/>
    <col min="13" max="13" width="16" style="13" bestFit="1" customWidth="1"/>
    <col min="14" max="14" width="15.140625" style="1" hidden="1" customWidth="1"/>
    <col min="15" max="15" width="12.85546875" style="1" hidden="1" customWidth="1"/>
    <col min="16" max="16" width="12.85546875" style="13" hidden="1" customWidth="1"/>
    <col min="17" max="17" width="14.42578125" style="1" bestFit="1" customWidth="1"/>
    <col min="18" max="18" width="12.7109375" style="1" customWidth="1"/>
    <col min="19" max="19" width="12.5703125" style="13" hidden="1" customWidth="1"/>
    <col min="20" max="16384" width="9.140625" style="13"/>
  </cols>
  <sheetData>
    <row r="2" spans="1:44" ht="19.5">
      <c r="C2" s="34" t="s">
        <v>61</v>
      </c>
      <c r="D2" s="8"/>
      <c r="E2" s="9"/>
      <c r="F2" s="8"/>
      <c r="G2" s="8"/>
      <c r="H2" s="35" t="s">
        <v>167</v>
      </c>
      <c r="I2" s="35">
        <f>COUNTIF(I5:I288,"All")</f>
        <v>56</v>
      </c>
    </row>
    <row r="3" spans="1:44">
      <c r="C3" s="12"/>
      <c r="D3" s="8"/>
      <c r="E3" s="12"/>
      <c r="F3" s="8"/>
      <c r="G3" s="8"/>
      <c r="H3" s="8"/>
    </row>
    <row r="4" spans="1:44" ht="75">
      <c r="B4" s="19" t="s">
        <v>88</v>
      </c>
      <c r="C4" s="23" t="s">
        <v>60</v>
      </c>
      <c r="D4" s="7" t="s">
        <v>59</v>
      </c>
      <c r="E4" s="11" t="s">
        <v>147</v>
      </c>
      <c r="F4" s="7" t="s">
        <v>58</v>
      </c>
      <c r="G4" s="7" t="s">
        <v>6</v>
      </c>
      <c r="H4" s="7" t="s">
        <v>5</v>
      </c>
      <c r="I4" s="7" t="s">
        <v>4</v>
      </c>
      <c r="J4" s="7" t="s">
        <v>130</v>
      </c>
      <c r="K4" s="7" t="s">
        <v>168</v>
      </c>
      <c r="L4" s="18" t="s">
        <v>142</v>
      </c>
      <c r="M4" s="18" t="s">
        <v>169</v>
      </c>
      <c r="N4" s="7" t="s">
        <v>55</v>
      </c>
      <c r="O4" s="7" t="s">
        <v>54</v>
      </c>
      <c r="P4" s="18" t="s">
        <v>179</v>
      </c>
      <c r="Q4" s="7" t="s">
        <v>57</v>
      </c>
      <c r="R4" s="7" t="s">
        <v>56</v>
      </c>
      <c r="S4" s="76" t="s">
        <v>163</v>
      </c>
    </row>
    <row r="5" spans="1:44">
      <c r="B5" s="67">
        <v>1</v>
      </c>
      <c r="C5" s="17" t="s">
        <v>10</v>
      </c>
      <c r="D5" s="67" t="s">
        <v>93</v>
      </c>
      <c r="E5" s="22" t="s">
        <v>127</v>
      </c>
      <c r="F5" s="67">
        <v>2009</v>
      </c>
      <c r="G5" s="67" t="s">
        <v>92</v>
      </c>
      <c r="H5" s="67">
        <v>16</v>
      </c>
      <c r="I5" s="22" t="s">
        <v>18</v>
      </c>
      <c r="J5" s="29">
        <v>0.28000000000000003</v>
      </c>
      <c r="K5" s="30">
        <v>1.7500000000000002E-2</v>
      </c>
      <c r="L5" s="30">
        <v>0.28000000000000003</v>
      </c>
      <c r="M5" s="30">
        <v>1.7500000000000002E-2</v>
      </c>
      <c r="N5" s="20">
        <v>1.8666666666666668E-2</v>
      </c>
      <c r="O5" s="20">
        <v>2.8000000000000004E-2</v>
      </c>
      <c r="P5" s="20" t="s">
        <v>65</v>
      </c>
      <c r="Q5" s="29" t="s">
        <v>11</v>
      </c>
      <c r="R5" s="29" t="s">
        <v>11</v>
      </c>
      <c r="S5" s="77" t="e">
        <f>VLOOKUP(I5,#REF!,2,FALSE)</f>
        <v>#REF!</v>
      </c>
    </row>
    <row r="6" spans="1:44" s="1" customFormat="1">
      <c r="A6" s="13"/>
      <c r="B6" s="67">
        <v>1</v>
      </c>
      <c r="C6" s="17" t="s">
        <v>10</v>
      </c>
      <c r="D6" s="70" t="s">
        <v>93</v>
      </c>
      <c r="E6" s="22" t="s">
        <v>127</v>
      </c>
      <c r="F6" s="70">
        <v>2009</v>
      </c>
      <c r="G6" s="70" t="s">
        <v>92</v>
      </c>
      <c r="H6" s="70">
        <v>16</v>
      </c>
      <c r="I6" s="22" t="s">
        <v>2</v>
      </c>
      <c r="J6" s="29">
        <v>0.34</v>
      </c>
      <c r="K6" s="30">
        <v>2.1250000000000002E-2</v>
      </c>
      <c r="L6" s="30">
        <v>0.34</v>
      </c>
      <c r="M6" s="30">
        <v>2.1250000000000002E-2</v>
      </c>
      <c r="N6" s="20">
        <v>2.2666666666666668E-2</v>
      </c>
      <c r="O6" s="20">
        <v>3.4000000000000002E-2</v>
      </c>
      <c r="P6" s="20" t="s">
        <v>65</v>
      </c>
      <c r="Q6" s="29" t="s">
        <v>11</v>
      </c>
      <c r="R6" s="29" t="s">
        <v>11</v>
      </c>
      <c r="S6" s="77" t="e">
        <f>VLOOKUP(I6,#REF!,2,FALSE)</f>
        <v>#REF!</v>
      </c>
      <c r="T6" s="13"/>
      <c r="U6" s="13"/>
      <c r="V6" s="13"/>
      <c r="W6" s="13"/>
      <c r="X6" s="13"/>
      <c r="Y6" s="13"/>
      <c r="Z6" s="13"/>
      <c r="AA6" s="13"/>
      <c r="AB6" s="13"/>
      <c r="AC6" s="13"/>
      <c r="AD6" s="13"/>
      <c r="AE6" s="13"/>
      <c r="AF6" s="13"/>
      <c r="AG6" s="13"/>
      <c r="AH6" s="13"/>
      <c r="AI6" s="13"/>
      <c r="AJ6" s="13"/>
      <c r="AK6" s="13"/>
      <c r="AL6" s="13"/>
      <c r="AM6" s="13"/>
      <c r="AN6" s="13"/>
      <c r="AO6" s="13"/>
      <c r="AP6" s="13"/>
      <c r="AQ6" s="13"/>
      <c r="AR6" s="13"/>
    </row>
    <row r="7" spans="1:44" s="1" customFormat="1">
      <c r="A7" s="13"/>
      <c r="B7" s="67">
        <v>1</v>
      </c>
      <c r="C7" s="17" t="s">
        <v>10</v>
      </c>
      <c r="D7" s="67" t="s">
        <v>93</v>
      </c>
      <c r="E7" s="22" t="s">
        <v>127</v>
      </c>
      <c r="F7" s="67">
        <v>2009</v>
      </c>
      <c r="G7" s="67" t="s">
        <v>92</v>
      </c>
      <c r="H7" s="67">
        <v>16</v>
      </c>
      <c r="I7" s="22" t="s">
        <v>19</v>
      </c>
      <c r="J7" s="29">
        <v>0.24993428895414765</v>
      </c>
      <c r="K7" s="30">
        <v>1.5620893059634228E-2</v>
      </c>
      <c r="L7" s="30">
        <v>0.24993428895414765</v>
      </c>
      <c r="M7" s="30">
        <v>1.5620893059634228E-2</v>
      </c>
      <c r="N7" s="20">
        <v>1.6662285930276511E-2</v>
      </c>
      <c r="O7" s="20">
        <v>2.4993428895414765E-2</v>
      </c>
      <c r="P7" s="20" t="s">
        <v>65</v>
      </c>
      <c r="Q7" s="29" t="s">
        <v>11</v>
      </c>
      <c r="R7" s="29" t="s">
        <v>11</v>
      </c>
      <c r="S7" s="77" t="e">
        <f>VLOOKUP(I7,#REF!,2,FALSE)</f>
        <v>#REF!</v>
      </c>
      <c r="T7" s="13"/>
      <c r="U7" s="13"/>
      <c r="V7" s="13"/>
      <c r="W7" s="13"/>
      <c r="X7" s="13"/>
      <c r="Y7" s="13"/>
      <c r="Z7" s="13"/>
      <c r="AA7" s="13"/>
      <c r="AB7" s="13"/>
      <c r="AC7" s="13"/>
      <c r="AD7" s="13"/>
      <c r="AE7" s="13"/>
      <c r="AF7" s="13"/>
      <c r="AG7" s="13"/>
      <c r="AH7" s="13"/>
      <c r="AI7" s="13"/>
      <c r="AJ7" s="13"/>
      <c r="AK7" s="13"/>
      <c r="AL7" s="13"/>
      <c r="AM7" s="13"/>
      <c r="AN7" s="13"/>
      <c r="AO7" s="13"/>
      <c r="AP7" s="13"/>
      <c r="AQ7" s="13"/>
      <c r="AR7" s="13"/>
    </row>
    <row r="8" spans="1:44" s="1" customFormat="1">
      <c r="A8" s="13"/>
      <c r="B8" s="67">
        <v>1</v>
      </c>
      <c r="C8" s="17" t="s">
        <v>10</v>
      </c>
      <c r="D8" s="70" t="s">
        <v>93</v>
      </c>
      <c r="E8" s="22" t="s">
        <v>127</v>
      </c>
      <c r="F8" s="70">
        <v>2009</v>
      </c>
      <c r="G8" s="70" t="s">
        <v>92</v>
      </c>
      <c r="H8" s="70">
        <v>16</v>
      </c>
      <c r="I8" s="22" t="s">
        <v>3</v>
      </c>
      <c r="J8" s="29">
        <v>0.27</v>
      </c>
      <c r="K8" s="30">
        <v>1.6875000000000001E-2</v>
      </c>
      <c r="L8" s="30">
        <v>0.27</v>
      </c>
      <c r="M8" s="30">
        <v>1.6875000000000001E-2</v>
      </c>
      <c r="N8" s="20">
        <v>1.8000000000000002E-2</v>
      </c>
      <c r="O8" s="20">
        <v>2.7000000000000003E-2</v>
      </c>
      <c r="P8" s="20" t="s">
        <v>65</v>
      </c>
      <c r="Q8" s="29" t="s">
        <v>11</v>
      </c>
      <c r="R8" s="29" t="s">
        <v>11</v>
      </c>
      <c r="S8" s="77" t="e">
        <f>VLOOKUP(I8,#REF!,2,FALSE)</f>
        <v>#REF!</v>
      </c>
      <c r="T8" s="13"/>
      <c r="U8" s="13"/>
      <c r="V8" s="13"/>
      <c r="W8" s="13"/>
      <c r="X8" s="13"/>
      <c r="Y8" s="13"/>
      <c r="Z8" s="13"/>
      <c r="AA8" s="13"/>
      <c r="AB8" s="13"/>
      <c r="AC8" s="13"/>
      <c r="AD8" s="13"/>
      <c r="AE8" s="13"/>
      <c r="AF8" s="13"/>
      <c r="AG8" s="13"/>
      <c r="AH8" s="13"/>
      <c r="AI8" s="13"/>
      <c r="AJ8" s="13"/>
      <c r="AK8" s="13"/>
      <c r="AL8" s="13"/>
      <c r="AM8" s="13"/>
      <c r="AN8" s="13"/>
      <c r="AO8" s="13"/>
      <c r="AP8" s="13"/>
      <c r="AQ8" s="13"/>
      <c r="AR8" s="13"/>
    </row>
    <row r="9" spans="1:44" s="1" customFormat="1">
      <c r="A9" s="13"/>
      <c r="B9" s="67">
        <v>1</v>
      </c>
      <c r="C9" s="17" t="s">
        <v>10</v>
      </c>
      <c r="D9" s="70" t="s">
        <v>93</v>
      </c>
      <c r="E9" s="22" t="s">
        <v>127</v>
      </c>
      <c r="F9" s="70">
        <v>2009</v>
      </c>
      <c r="G9" s="70" t="s">
        <v>92</v>
      </c>
      <c r="H9" s="70">
        <v>16</v>
      </c>
      <c r="I9" s="22" t="s">
        <v>0</v>
      </c>
      <c r="J9" s="29">
        <v>0.23</v>
      </c>
      <c r="K9" s="30">
        <v>1.4375000000000001E-2</v>
      </c>
      <c r="L9" s="30">
        <v>0.23</v>
      </c>
      <c r="M9" s="30">
        <v>1.4375000000000001E-2</v>
      </c>
      <c r="N9" s="20">
        <v>1.5333333333333334E-2</v>
      </c>
      <c r="O9" s="20">
        <v>2.3E-2</v>
      </c>
      <c r="P9" s="20" t="s">
        <v>65</v>
      </c>
      <c r="Q9" s="29" t="s">
        <v>11</v>
      </c>
      <c r="R9" s="29" t="s">
        <v>11</v>
      </c>
      <c r="S9" s="77" t="e">
        <f>VLOOKUP(I9,#REF!,2,FALSE)</f>
        <v>#REF!</v>
      </c>
      <c r="T9" s="13"/>
      <c r="U9" s="13"/>
      <c r="V9" s="13"/>
      <c r="W9" s="13"/>
      <c r="X9" s="13"/>
      <c r="Y9" s="13"/>
      <c r="Z9" s="13"/>
      <c r="AA9" s="13"/>
      <c r="AB9" s="13"/>
      <c r="AC9" s="13"/>
      <c r="AD9" s="13"/>
      <c r="AE9" s="13"/>
      <c r="AF9" s="13"/>
      <c r="AG9" s="13"/>
      <c r="AH9" s="13"/>
      <c r="AI9" s="13"/>
      <c r="AJ9" s="13"/>
      <c r="AK9" s="13"/>
      <c r="AL9" s="13"/>
      <c r="AM9" s="13"/>
      <c r="AN9" s="13"/>
      <c r="AO9" s="13"/>
      <c r="AP9" s="13"/>
      <c r="AQ9" s="13"/>
      <c r="AR9" s="13"/>
    </row>
    <row r="10" spans="1:44">
      <c r="B10" s="67">
        <v>2</v>
      </c>
      <c r="C10" s="24" t="s">
        <v>10</v>
      </c>
      <c r="D10" s="22" t="s">
        <v>9</v>
      </c>
      <c r="E10" s="22" t="s">
        <v>127</v>
      </c>
      <c r="F10" s="22">
        <v>2009</v>
      </c>
      <c r="G10" s="22" t="s">
        <v>92</v>
      </c>
      <c r="H10" s="22">
        <v>17</v>
      </c>
      <c r="I10" s="22" t="s">
        <v>18</v>
      </c>
      <c r="J10" s="29">
        <v>0.17700000000000002</v>
      </c>
      <c r="K10" s="30">
        <v>1.0411764705882355E-2</v>
      </c>
      <c r="L10" s="30">
        <v>0.17700000000000002</v>
      </c>
      <c r="M10" s="30">
        <v>1.0411764705882355E-2</v>
      </c>
      <c r="N10" s="20">
        <v>1.1800000000000001E-2</v>
      </c>
      <c r="O10" s="20">
        <v>1.77E-2</v>
      </c>
      <c r="P10" s="20" t="s">
        <v>65</v>
      </c>
      <c r="Q10" s="29" t="s">
        <v>11</v>
      </c>
      <c r="R10" s="29" t="s">
        <v>11</v>
      </c>
      <c r="S10" s="77" t="e">
        <f>VLOOKUP(I10,#REF!,2,FALSE)</f>
        <v>#REF!</v>
      </c>
    </row>
    <row r="11" spans="1:44" s="1" customFormat="1">
      <c r="A11" s="13"/>
      <c r="B11" s="67">
        <v>2</v>
      </c>
      <c r="C11" s="24" t="s">
        <v>10</v>
      </c>
      <c r="D11" s="22" t="s">
        <v>9</v>
      </c>
      <c r="E11" s="22" t="s">
        <v>127</v>
      </c>
      <c r="F11" s="22">
        <v>2009</v>
      </c>
      <c r="G11" s="22" t="s">
        <v>92</v>
      </c>
      <c r="H11" s="22">
        <v>17</v>
      </c>
      <c r="I11" s="22" t="s">
        <v>2</v>
      </c>
      <c r="J11" s="29" t="s">
        <v>11</v>
      </c>
      <c r="K11" s="30" t="s">
        <v>11</v>
      </c>
      <c r="L11" s="30" t="s">
        <v>11</v>
      </c>
      <c r="M11" s="30" t="s">
        <v>11</v>
      </c>
      <c r="N11" s="20" t="s">
        <v>11</v>
      </c>
      <c r="O11" s="20" t="s">
        <v>11</v>
      </c>
      <c r="P11" s="20" t="s">
        <v>65</v>
      </c>
      <c r="Q11" s="29" t="s">
        <v>11</v>
      </c>
      <c r="R11" s="29" t="s">
        <v>11</v>
      </c>
      <c r="S11" s="77" t="e">
        <f>VLOOKUP(I11,#REF!,2,FALSE)</f>
        <v>#REF!</v>
      </c>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row>
    <row r="12" spans="1:44" s="1" customFormat="1">
      <c r="A12" s="13"/>
      <c r="B12" s="67">
        <v>2</v>
      </c>
      <c r="C12" s="24" t="s">
        <v>10</v>
      </c>
      <c r="D12" s="22" t="s">
        <v>9</v>
      </c>
      <c r="E12" s="22" t="s">
        <v>127</v>
      </c>
      <c r="F12" s="22">
        <v>2009</v>
      </c>
      <c r="G12" s="22" t="s">
        <v>92</v>
      </c>
      <c r="H12" s="22">
        <v>17</v>
      </c>
      <c r="I12" s="22" t="s">
        <v>19</v>
      </c>
      <c r="J12" s="29" t="s">
        <v>11</v>
      </c>
      <c r="K12" s="30" t="s">
        <v>11</v>
      </c>
      <c r="L12" s="30" t="s">
        <v>11</v>
      </c>
      <c r="M12" s="30" t="s">
        <v>11</v>
      </c>
      <c r="N12" s="20" t="s">
        <v>11</v>
      </c>
      <c r="O12" s="20" t="s">
        <v>11</v>
      </c>
      <c r="P12" s="20" t="s">
        <v>65</v>
      </c>
      <c r="Q12" s="29" t="s">
        <v>11</v>
      </c>
      <c r="R12" s="29" t="s">
        <v>11</v>
      </c>
      <c r="S12" s="77" t="e">
        <f>VLOOKUP(I12,#REF!,2,FALSE)</f>
        <v>#REF!</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row>
    <row r="13" spans="1:44" s="1" customFormat="1">
      <c r="A13" s="13"/>
      <c r="B13" s="67">
        <v>2</v>
      </c>
      <c r="C13" s="24" t="s">
        <v>10</v>
      </c>
      <c r="D13" s="22" t="s">
        <v>9</v>
      </c>
      <c r="E13" s="22" t="s">
        <v>127</v>
      </c>
      <c r="F13" s="22">
        <v>2009</v>
      </c>
      <c r="G13" s="22" t="s">
        <v>92</v>
      </c>
      <c r="H13" s="22">
        <v>17</v>
      </c>
      <c r="I13" s="22" t="s">
        <v>3</v>
      </c>
      <c r="J13" s="29" t="s">
        <v>11</v>
      </c>
      <c r="K13" s="30" t="s">
        <v>11</v>
      </c>
      <c r="L13" s="30" t="s">
        <v>11</v>
      </c>
      <c r="M13" s="30" t="s">
        <v>11</v>
      </c>
      <c r="N13" s="20" t="s">
        <v>11</v>
      </c>
      <c r="O13" s="20" t="s">
        <v>11</v>
      </c>
      <c r="P13" s="20" t="s">
        <v>65</v>
      </c>
      <c r="Q13" s="29" t="s">
        <v>11</v>
      </c>
      <c r="R13" s="29" t="s">
        <v>11</v>
      </c>
      <c r="S13" s="77" t="e">
        <f>VLOOKUP(I13,#REF!,2,FALSE)</f>
        <v>#REF!</v>
      </c>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row>
    <row r="14" spans="1:44" s="1" customFormat="1">
      <c r="A14" s="13"/>
      <c r="B14" s="67">
        <v>2</v>
      </c>
      <c r="C14" s="24" t="s">
        <v>10</v>
      </c>
      <c r="D14" s="22" t="s">
        <v>9</v>
      </c>
      <c r="E14" s="22" t="s">
        <v>127</v>
      </c>
      <c r="F14" s="22">
        <v>2009</v>
      </c>
      <c r="G14" s="22" t="s">
        <v>92</v>
      </c>
      <c r="H14" s="22">
        <v>17</v>
      </c>
      <c r="I14" s="22" t="s">
        <v>0</v>
      </c>
      <c r="J14" s="29" t="s">
        <v>11</v>
      </c>
      <c r="K14" s="30" t="s">
        <v>11</v>
      </c>
      <c r="L14" s="30" t="s">
        <v>11</v>
      </c>
      <c r="M14" s="30" t="s">
        <v>11</v>
      </c>
      <c r="N14" s="20" t="s">
        <v>11</v>
      </c>
      <c r="O14" s="20" t="s">
        <v>11</v>
      </c>
      <c r="P14" s="20" t="s">
        <v>65</v>
      </c>
      <c r="Q14" s="29" t="s">
        <v>11</v>
      </c>
      <c r="R14" s="29" t="s">
        <v>11</v>
      </c>
      <c r="S14" s="77" t="e">
        <f>VLOOKUP(I14,#REF!,2,FALSE)</f>
        <v>#REF!</v>
      </c>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row>
    <row r="15" spans="1:44" ht="18" customHeight="1">
      <c r="B15" s="67">
        <v>3</v>
      </c>
      <c r="C15" s="24" t="s">
        <v>10</v>
      </c>
      <c r="D15" s="22" t="s">
        <v>141</v>
      </c>
      <c r="E15" s="22" t="s">
        <v>127</v>
      </c>
      <c r="F15" s="22">
        <v>2009</v>
      </c>
      <c r="G15" s="22" t="s">
        <v>100</v>
      </c>
      <c r="H15" s="22">
        <v>17</v>
      </c>
      <c r="I15" s="22" t="s">
        <v>2</v>
      </c>
      <c r="J15" s="29">
        <v>4.4999999999999998E-2</v>
      </c>
      <c r="K15" s="30">
        <v>2.6470588235294116E-3</v>
      </c>
      <c r="L15" s="30">
        <v>4.4999999999999998E-2</v>
      </c>
      <c r="M15" s="30">
        <v>2.6470588235294116E-3</v>
      </c>
      <c r="N15" s="20">
        <v>3.0000000000000001E-3</v>
      </c>
      <c r="O15" s="20">
        <v>4.4999999999999997E-3</v>
      </c>
      <c r="P15" s="20" t="s">
        <v>65</v>
      </c>
      <c r="Q15" s="29" t="s">
        <v>11</v>
      </c>
      <c r="R15" s="29" t="s">
        <v>11</v>
      </c>
      <c r="S15" s="77" t="e">
        <f>VLOOKUP(I15,#REF!,2,FALSE)</f>
        <v>#REF!</v>
      </c>
    </row>
    <row r="16" spans="1:44">
      <c r="B16" s="67">
        <v>3</v>
      </c>
      <c r="C16" s="24" t="s">
        <v>10</v>
      </c>
      <c r="D16" s="22" t="s">
        <v>141</v>
      </c>
      <c r="E16" s="22" t="s">
        <v>127</v>
      </c>
      <c r="F16" s="22">
        <v>2009</v>
      </c>
      <c r="G16" s="22" t="s">
        <v>100</v>
      </c>
      <c r="H16" s="22">
        <v>17</v>
      </c>
      <c r="I16" s="22" t="s">
        <v>19</v>
      </c>
      <c r="J16" s="29" t="s">
        <v>11</v>
      </c>
      <c r="K16" s="30" t="s">
        <v>11</v>
      </c>
      <c r="L16" s="30" t="s">
        <v>11</v>
      </c>
      <c r="M16" s="30" t="s">
        <v>11</v>
      </c>
      <c r="N16" s="20" t="s">
        <v>11</v>
      </c>
      <c r="O16" s="20" t="s">
        <v>11</v>
      </c>
      <c r="P16" s="20" t="s">
        <v>65</v>
      </c>
      <c r="Q16" s="29" t="s">
        <v>11</v>
      </c>
      <c r="R16" s="29" t="s">
        <v>11</v>
      </c>
      <c r="S16" s="77" t="e">
        <f>VLOOKUP(I16,#REF!,2,FALSE)</f>
        <v>#REF!</v>
      </c>
    </row>
    <row r="17" spans="1:44">
      <c r="B17" s="67">
        <v>3</v>
      </c>
      <c r="C17" s="24" t="s">
        <v>10</v>
      </c>
      <c r="D17" s="22" t="s">
        <v>141</v>
      </c>
      <c r="E17" s="22" t="s">
        <v>127</v>
      </c>
      <c r="F17" s="22">
        <v>2009</v>
      </c>
      <c r="G17" s="22" t="s">
        <v>100</v>
      </c>
      <c r="H17" s="22">
        <v>17</v>
      </c>
      <c r="I17" s="22" t="s">
        <v>3</v>
      </c>
      <c r="J17" s="29">
        <v>3.5000000000000003E-2</v>
      </c>
      <c r="K17" s="30">
        <v>2.0588235294117649E-3</v>
      </c>
      <c r="L17" s="30">
        <v>3.3000000000000002E-2</v>
      </c>
      <c r="M17" s="30">
        <v>1.9411764705882354E-3</v>
      </c>
      <c r="N17" s="20">
        <v>2.3333333333333335E-3</v>
      </c>
      <c r="O17" s="20">
        <v>3.5000000000000005E-3</v>
      </c>
      <c r="P17" s="20" t="s">
        <v>64</v>
      </c>
      <c r="Q17" s="29" t="s">
        <v>11</v>
      </c>
      <c r="R17" s="29" t="s">
        <v>11</v>
      </c>
      <c r="S17" s="77" t="e">
        <f>VLOOKUP(I17,#REF!,2,FALSE)</f>
        <v>#REF!</v>
      </c>
    </row>
    <row r="18" spans="1:44">
      <c r="B18" s="67">
        <v>3</v>
      </c>
      <c r="C18" s="24" t="s">
        <v>10</v>
      </c>
      <c r="D18" s="22" t="s">
        <v>141</v>
      </c>
      <c r="E18" s="22" t="s">
        <v>127</v>
      </c>
      <c r="F18" s="22">
        <v>2009</v>
      </c>
      <c r="G18" s="22" t="s">
        <v>100</v>
      </c>
      <c r="H18" s="22">
        <v>17</v>
      </c>
      <c r="I18" s="22" t="s">
        <v>0</v>
      </c>
      <c r="J18" s="29" t="s">
        <v>11</v>
      </c>
      <c r="K18" s="30" t="s">
        <v>11</v>
      </c>
      <c r="L18" s="30" t="s">
        <v>11</v>
      </c>
      <c r="M18" s="30" t="s">
        <v>11</v>
      </c>
      <c r="N18" s="20" t="s">
        <v>11</v>
      </c>
      <c r="O18" s="20" t="s">
        <v>11</v>
      </c>
      <c r="P18" s="20" t="s">
        <v>65</v>
      </c>
      <c r="Q18" s="29" t="s">
        <v>11</v>
      </c>
      <c r="R18" s="29" t="s">
        <v>11</v>
      </c>
      <c r="S18" s="77" t="e">
        <f>VLOOKUP(I18,#REF!,2,FALSE)</f>
        <v>#REF!</v>
      </c>
    </row>
    <row r="19" spans="1:44">
      <c r="B19" s="67">
        <v>3</v>
      </c>
      <c r="C19" s="24" t="s">
        <v>10</v>
      </c>
      <c r="D19" s="22" t="s">
        <v>141</v>
      </c>
      <c r="E19" s="22" t="s">
        <v>127</v>
      </c>
      <c r="F19" s="22">
        <v>2009</v>
      </c>
      <c r="G19" s="22" t="s">
        <v>100</v>
      </c>
      <c r="H19" s="22">
        <v>17</v>
      </c>
      <c r="I19" s="22" t="s">
        <v>18</v>
      </c>
      <c r="J19" s="29">
        <v>0.27600000000000002</v>
      </c>
      <c r="K19" s="30">
        <v>1.623529411764706E-2</v>
      </c>
      <c r="L19" s="30">
        <v>0.20499999999999999</v>
      </c>
      <c r="M19" s="30">
        <v>1.2058823529411764E-2</v>
      </c>
      <c r="N19" s="20">
        <v>1.8400000000000003E-2</v>
      </c>
      <c r="O19" s="20">
        <v>2.7600000000000003E-2</v>
      </c>
      <c r="P19" s="20" t="s">
        <v>64</v>
      </c>
      <c r="Q19" s="29" t="s">
        <v>11</v>
      </c>
      <c r="R19" s="29" t="s">
        <v>11</v>
      </c>
      <c r="S19" s="77" t="e">
        <f>VLOOKUP(I19,#REF!,2,FALSE)</f>
        <v>#REF!</v>
      </c>
    </row>
    <row r="20" spans="1:44">
      <c r="B20" s="67">
        <v>4</v>
      </c>
      <c r="C20" s="24" t="s">
        <v>10</v>
      </c>
      <c r="D20" s="22" t="s">
        <v>85</v>
      </c>
      <c r="E20" s="22" t="s">
        <v>127</v>
      </c>
      <c r="F20" s="22">
        <v>2010</v>
      </c>
      <c r="G20" s="22" t="s">
        <v>100</v>
      </c>
      <c r="H20" s="22">
        <v>17</v>
      </c>
      <c r="I20" s="22" t="s">
        <v>2</v>
      </c>
      <c r="J20" s="29" t="s">
        <v>11</v>
      </c>
      <c r="K20" s="30" t="s">
        <v>11</v>
      </c>
      <c r="L20" s="30" t="s">
        <v>11</v>
      </c>
      <c r="M20" s="30" t="s">
        <v>11</v>
      </c>
      <c r="N20" s="20" t="s">
        <v>11</v>
      </c>
      <c r="O20" s="20" t="s">
        <v>11</v>
      </c>
      <c r="P20" s="20" t="s">
        <v>65</v>
      </c>
      <c r="Q20" s="29" t="s">
        <v>11</v>
      </c>
      <c r="R20" s="29" t="s">
        <v>11</v>
      </c>
      <c r="S20" s="77" t="e">
        <f>VLOOKUP(I20,#REF!,2,FALSE)</f>
        <v>#REF!</v>
      </c>
    </row>
    <row r="21" spans="1:44">
      <c r="B21" s="67">
        <v>4</v>
      </c>
      <c r="C21" s="24" t="s">
        <v>10</v>
      </c>
      <c r="D21" s="22" t="s">
        <v>85</v>
      </c>
      <c r="E21" s="22" t="s">
        <v>127</v>
      </c>
      <c r="F21" s="22">
        <v>2010</v>
      </c>
      <c r="G21" s="22" t="s">
        <v>100</v>
      </c>
      <c r="H21" s="22">
        <v>17</v>
      </c>
      <c r="I21" s="22" t="s">
        <v>19</v>
      </c>
      <c r="J21" s="29" t="s">
        <v>11</v>
      </c>
      <c r="K21" s="30" t="s">
        <v>11</v>
      </c>
      <c r="L21" s="30" t="s">
        <v>11</v>
      </c>
      <c r="M21" s="30" t="s">
        <v>11</v>
      </c>
      <c r="N21" s="20" t="s">
        <v>11</v>
      </c>
      <c r="O21" s="20" t="s">
        <v>11</v>
      </c>
      <c r="P21" s="20" t="s">
        <v>65</v>
      </c>
      <c r="Q21" s="29" t="s">
        <v>11</v>
      </c>
      <c r="R21" s="29" t="s">
        <v>11</v>
      </c>
      <c r="S21" s="77" t="e">
        <f>VLOOKUP(I21,#REF!,2,FALSE)</f>
        <v>#REF!</v>
      </c>
    </row>
    <row r="22" spans="1:44">
      <c r="B22" s="67">
        <v>4</v>
      </c>
      <c r="C22" s="24" t="s">
        <v>10</v>
      </c>
      <c r="D22" s="22" t="s">
        <v>85</v>
      </c>
      <c r="E22" s="22" t="s">
        <v>127</v>
      </c>
      <c r="F22" s="22">
        <v>2010</v>
      </c>
      <c r="G22" s="22" t="s">
        <v>100</v>
      </c>
      <c r="H22" s="22">
        <v>17</v>
      </c>
      <c r="I22" s="22" t="s">
        <v>3</v>
      </c>
      <c r="J22" s="29" t="s">
        <v>11</v>
      </c>
      <c r="K22" s="30" t="s">
        <v>11</v>
      </c>
      <c r="L22" s="30" t="s">
        <v>11</v>
      </c>
      <c r="M22" s="30" t="s">
        <v>11</v>
      </c>
      <c r="N22" s="20" t="s">
        <v>11</v>
      </c>
      <c r="O22" s="20" t="s">
        <v>11</v>
      </c>
      <c r="P22" s="20" t="s">
        <v>65</v>
      </c>
      <c r="Q22" s="29" t="s">
        <v>11</v>
      </c>
      <c r="R22" s="29" t="s">
        <v>11</v>
      </c>
      <c r="S22" s="77" t="e">
        <f>VLOOKUP(I22,#REF!,2,FALSE)</f>
        <v>#REF!</v>
      </c>
    </row>
    <row r="23" spans="1:44">
      <c r="B23" s="67">
        <v>4</v>
      </c>
      <c r="C23" s="24" t="s">
        <v>10</v>
      </c>
      <c r="D23" s="22" t="s">
        <v>85</v>
      </c>
      <c r="E23" s="22" t="s">
        <v>127</v>
      </c>
      <c r="F23" s="22">
        <v>2010</v>
      </c>
      <c r="G23" s="22" t="s">
        <v>100</v>
      </c>
      <c r="H23" s="22">
        <v>17</v>
      </c>
      <c r="I23" s="22" t="s">
        <v>0</v>
      </c>
      <c r="J23" s="29" t="s">
        <v>11</v>
      </c>
      <c r="K23" s="30" t="s">
        <v>11</v>
      </c>
      <c r="L23" s="30" t="s">
        <v>11</v>
      </c>
      <c r="M23" s="30" t="s">
        <v>11</v>
      </c>
      <c r="N23" s="20" t="s">
        <v>11</v>
      </c>
      <c r="O23" s="20" t="s">
        <v>11</v>
      </c>
      <c r="P23" s="20" t="s">
        <v>65</v>
      </c>
      <c r="Q23" s="29" t="s">
        <v>11</v>
      </c>
      <c r="R23" s="29" t="s">
        <v>11</v>
      </c>
      <c r="S23" s="77" t="e">
        <f>VLOOKUP(I23,#REF!,2,FALSE)</f>
        <v>#REF!</v>
      </c>
    </row>
    <row r="24" spans="1:44">
      <c r="B24" s="67">
        <v>4</v>
      </c>
      <c r="C24" s="24" t="s">
        <v>10</v>
      </c>
      <c r="D24" s="22" t="s">
        <v>85</v>
      </c>
      <c r="E24" s="22" t="s">
        <v>127</v>
      </c>
      <c r="F24" s="22">
        <v>2010</v>
      </c>
      <c r="G24" s="22" t="s">
        <v>100</v>
      </c>
      <c r="H24" s="22">
        <v>17</v>
      </c>
      <c r="I24" s="22" t="s">
        <v>18</v>
      </c>
      <c r="J24" s="29">
        <v>0.26496835244720185</v>
      </c>
      <c r="K24" s="30">
        <v>1.5586373673364814E-2</v>
      </c>
      <c r="L24" s="30">
        <v>0.20800250665831113</v>
      </c>
      <c r="M24" s="30">
        <v>1.2235441568135949E-2</v>
      </c>
      <c r="N24" s="20">
        <v>1.7664556829813455E-2</v>
      </c>
      <c r="O24" s="20">
        <v>2.6496835244720185E-2</v>
      </c>
      <c r="P24" s="20" t="s">
        <v>64</v>
      </c>
      <c r="Q24" s="29" t="s">
        <v>11</v>
      </c>
      <c r="R24" s="29" t="s">
        <v>11</v>
      </c>
      <c r="S24" s="77" t="e">
        <f>VLOOKUP(I24,#REF!,2,FALSE)</f>
        <v>#REF!</v>
      </c>
    </row>
    <row r="25" spans="1:44">
      <c r="B25" s="67">
        <v>5</v>
      </c>
      <c r="C25" s="17" t="s">
        <v>10</v>
      </c>
      <c r="D25" s="70" t="s">
        <v>12</v>
      </c>
      <c r="E25" s="22" t="s">
        <v>127</v>
      </c>
      <c r="F25" s="70">
        <v>2011</v>
      </c>
      <c r="G25" s="70" t="s">
        <v>165</v>
      </c>
      <c r="H25" s="70">
        <v>16</v>
      </c>
      <c r="I25" s="22" t="s">
        <v>18</v>
      </c>
      <c r="J25" s="29">
        <v>0.20200000000000001</v>
      </c>
      <c r="K25" s="30">
        <v>1.2625000000000001E-2</v>
      </c>
      <c r="L25" s="30">
        <v>0.20200000000000001</v>
      </c>
      <c r="M25" s="30">
        <v>1.2625000000000001E-2</v>
      </c>
      <c r="N25" s="20">
        <v>1.3466666666666667E-2</v>
      </c>
      <c r="O25" s="20">
        <v>2.0200000000000003E-2</v>
      </c>
      <c r="P25" s="20" t="s">
        <v>65</v>
      </c>
      <c r="Q25" s="29" t="s">
        <v>11</v>
      </c>
      <c r="R25" s="29" t="s">
        <v>11</v>
      </c>
      <c r="S25" s="77" t="e">
        <f>VLOOKUP(I25,#REF!,2,FALSE)</f>
        <v>#REF!</v>
      </c>
    </row>
    <row r="26" spans="1:44" s="1" customFormat="1">
      <c r="A26" s="13"/>
      <c r="B26" s="67">
        <v>5</v>
      </c>
      <c r="C26" s="17" t="s">
        <v>10</v>
      </c>
      <c r="D26" s="70" t="s">
        <v>12</v>
      </c>
      <c r="E26" s="22" t="s">
        <v>127</v>
      </c>
      <c r="F26" s="70">
        <v>2011</v>
      </c>
      <c r="G26" s="70" t="s">
        <v>165</v>
      </c>
      <c r="H26" s="70">
        <v>16</v>
      </c>
      <c r="I26" s="22" t="s">
        <v>2</v>
      </c>
      <c r="J26" s="29" t="s">
        <v>11</v>
      </c>
      <c r="K26" s="30" t="s">
        <v>11</v>
      </c>
      <c r="L26" s="30" t="s">
        <v>11</v>
      </c>
      <c r="M26" s="30" t="s">
        <v>11</v>
      </c>
      <c r="N26" s="20" t="s">
        <v>11</v>
      </c>
      <c r="O26" s="20" t="s">
        <v>11</v>
      </c>
      <c r="P26" s="20" t="s">
        <v>65</v>
      </c>
      <c r="Q26" s="29" t="s">
        <v>11</v>
      </c>
      <c r="R26" s="29" t="s">
        <v>11</v>
      </c>
      <c r="S26" s="77" t="e">
        <f>VLOOKUP(I26,#REF!,2,FALSE)</f>
        <v>#REF!</v>
      </c>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row>
    <row r="27" spans="1:44" s="1" customFormat="1">
      <c r="A27" s="13"/>
      <c r="B27" s="67">
        <v>5</v>
      </c>
      <c r="C27" s="17" t="s">
        <v>10</v>
      </c>
      <c r="D27" s="70" t="s">
        <v>12</v>
      </c>
      <c r="E27" s="22" t="s">
        <v>127</v>
      </c>
      <c r="F27" s="70">
        <v>2011</v>
      </c>
      <c r="G27" s="70" t="s">
        <v>165</v>
      </c>
      <c r="H27" s="70">
        <v>16</v>
      </c>
      <c r="I27" s="22" t="s">
        <v>19</v>
      </c>
      <c r="J27" s="29" t="s">
        <v>11</v>
      </c>
      <c r="K27" s="30" t="s">
        <v>11</v>
      </c>
      <c r="L27" s="30" t="s">
        <v>11</v>
      </c>
      <c r="M27" s="30" t="s">
        <v>11</v>
      </c>
      <c r="N27" s="20" t="s">
        <v>11</v>
      </c>
      <c r="O27" s="20" t="s">
        <v>11</v>
      </c>
      <c r="P27" s="20" t="s">
        <v>65</v>
      </c>
      <c r="Q27" s="29" t="s">
        <v>11</v>
      </c>
      <c r="R27" s="29" t="s">
        <v>11</v>
      </c>
      <c r="S27" s="77" t="e">
        <f>VLOOKUP(I27,#REF!,2,FALSE)</f>
        <v>#REF!</v>
      </c>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row>
    <row r="28" spans="1:44" s="1" customFormat="1">
      <c r="A28" s="13"/>
      <c r="B28" s="67">
        <v>5</v>
      </c>
      <c r="C28" s="17" t="s">
        <v>10</v>
      </c>
      <c r="D28" s="70" t="s">
        <v>12</v>
      </c>
      <c r="E28" s="22" t="s">
        <v>127</v>
      </c>
      <c r="F28" s="70">
        <v>2011</v>
      </c>
      <c r="G28" s="70" t="s">
        <v>165</v>
      </c>
      <c r="H28" s="70">
        <v>16</v>
      </c>
      <c r="I28" s="22" t="s">
        <v>3</v>
      </c>
      <c r="J28" s="29" t="s">
        <v>11</v>
      </c>
      <c r="K28" s="30" t="s">
        <v>11</v>
      </c>
      <c r="L28" s="30" t="s">
        <v>11</v>
      </c>
      <c r="M28" s="30" t="s">
        <v>11</v>
      </c>
      <c r="N28" s="20" t="s">
        <v>11</v>
      </c>
      <c r="O28" s="20" t="s">
        <v>11</v>
      </c>
      <c r="P28" s="20" t="s">
        <v>65</v>
      </c>
      <c r="Q28" s="29" t="s">
        <v>11</v>
      </c>
      <c r="R28" s="29" t="s">
        <v>11</v>
      </c>
      <c r="S28" s="77" t="e">
        <f>VLOOKUP(I28,#REF!,2,FALSE)</f>
        <v>#REF!</v>
      </c>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row>
    <row r="29" spans="1:44" s="1" customFormat="1">
      <c r="A29" s="13"/>
      <c r="B29" s="67">
        <v>5</v>
      </c>
      <c r="C29" s="17" t="s">
        <v>10</v>
      </c>
      <c r="D29" s="67" t="s">
        <v>12</v>
      </c>
      <c r="E29" s="22" t="s">
        <v>127</v>
      </c>
      <c r="F29" s="67">
        <v>2011</v>
      </c>
      <c r="G29" s="70" t="s">
        <v>165</v>
      </c>
      <c r="H29" s="70">
        <v>16</v>
      </c>
      <c r="I29" s="22" t="s">
        <v>0</v>
      </c>
      <c r="J29" s="29" t="s">
        <v>11</v>
      </c>
      <c r="K29" s="30" t="s">
        <v>11</v>
      </c>
      <c r="L29" s="30" t="s">
        <v>11</v>
      </c>
      <c r="M29" s="30" t="s">
        <v>11</v>
      </c>
      <c r="N29" s="20" t="s">
        <v>11</v>
      </c>
      <c r="O29" s="20" t="s">
        <v>11</v>
      </c>
      <c r="P29" s="20" t="s">
        <v>65</v>
      </c>
      <c r="Q29" s="29" t="s">
        <v>11</v>
      </c>
      <c r="R29" s="29" t="s">
        <v>11</v>
      </c>
      <c r="S29" s="77" t="e">
        <f>VLOOKUP(I29,#REF!,2,FALSE)</f>
        <v>#REF!</v>
      </c>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row>
    <row r="30" spans="1:44">
      <c r="B30" s="67">
        <v>6</v>
      </c>
      <c r="C30" s="24" t="s">
        <v>10</v>
      </c>
      <c r="D30" s="22" t="s">
        <v>99</v>
      </c>
      <c r="E30" s="22" t="s">
        <v>127</v>
      </c>
      <c r="F30" s="22">
        <v>2011</v>
      </c>
      <c r="G30" s="22" t="s">
        <v>144</v>
      </c>
      <c r="H30" s="22">
        <v>15</v>
      </c>
      <c r="I30" s="22" t="s">
        <v>18</v>
      </c>
      <c r="J30" s="29">
        <v>0.15799507088239631</v>
      </c>
      <c r="K30" s="30">
        <v>1.0533004725493088E-2</v>
      </c>
      <c r="L30" s="30">
        <v>0.15799507088239631</v>
      </c>
      <c r="M30" s="30">
        <v>1.0533004725493088E-2</v>
      </c>
      <c r="N30" s="20">
        <v>1.0533004725493088E-2</v>
      </c>
      <c r="O30" s="20">
        <v>1.5799507088239632E-2</v>
      </c>
      <c r="P30" s="20" t="s">
        <v>65</v>
      </c>
      <c r="Q30" s="29" t="s">
        <v>11</v>
      </c>
      <c r="R30" s="29" t="s">
        <v>11</v>
      </c>
      <c r="S30" s="77" t="e">
        <f>VLOOKUP(I30,#REF!,2,FALSE)</f>
        <v>#REF!</v>
      </c>
    </row>
    <row r="31" spans="1:44" s="1" customFormat="1">
      <c r="A31" s="13"/>
      <c r="B31" s="67">
        <v>6</v>
      </c>
      <c r="C31" s="24" t="s">
        <v>10</v>
      </c>
      <c r="D31" s="22" t="s">
        <v>99</v>
      </c>
      <c r="E31" s="22" t="s">
        <v>127</v>
      </c>
      <c r="F31" s="22">
        <v>2011</v>
      </c>
      <c r="G31" s="22" t="s">
        <v>144</v>
      </c>
      <c r="H31" s="22">
        <v>15</v>
      </c>
      <c r="I31" s="22" t="s">
        <v>2</v>
      </c>
      <c r="J31" s="29" t="s">
        <v>11</v>
      </c>
      <c r="K31" s="30" t="s">
        <v>11</v>
      </c>
      <c r="L31" s="30" t="s">
        <v>11</v>
      </c>
      <c r="M31" s="30" t="s">
        <v>11</v>
      </c>
      <c r="N31" s="20" t="s">
        <v>11</v>
      </c>
      <c r="O31" s="20" t="s">
        <v>11</v>
      </c>
      <c r="P31" s="20" t="s">
        <v>65</v>
      </c>
      <c r="Q31" s="29" t="s">
        <v>11</v>
      </c>
      <c r="R31" s="29" t="s">
        <v>11</v>
      </c>
      <c r="S31" s="77" t="e">
        <f>VLOOKUP(I31,#REF!,2,FALSE)</f>
        <v>#REF!</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row>
    <row r="32" spans="1:44" s="1" customFormat="1">
      <c r="A32" s="13"/>
      <c r="B32" s="67">
        <v>6</v>
      </c>
      <c r="C32" s="24" t="s">
        <v>10</v>
      </c>
      <c r="D32" s="22" t="s">
        <v>99</v>
      </c>
      <c r="E32" s="22" t="s">
        <v>127</v>
      </c>
      <c r="F32" s="22">
        <v>2011</v>
      </c>
      <c r="G32" s="22" t="s">
        <v>144</v>
      </c>
      <c r="H32" s="22">
        <v>15</v>
      </c>
      <c r="I32" s="22" t="s">
        <v>19</v>
      </c>
      <c r="J32" s="29" t="s">
        <v>11</v>
      </c>
      <c r="K32" s="30" t="s">
        <v>11</v>
      </c>
      <c r="L32" s="30" t="s">
        <v>11</v>
      </c>
      <c r="M32" s="30" t="s">
        <v>11</v>
      </c>
      <c r="N32" s="20" t="s">
        <v>11</v>
      </c>
      <c r="O32" s="20" t="s">
        <v>11</v>
      </c>
      <c r="P32" s="20" t="s">
        <v>65</v>
      </c>
      <c r="Q32" s="29" t="s">
        <v>11</v>
      </c>
      <c r="R32" s="29" t="s">
        <v>11</v>
      </c>
      <c r="S32" s="77" t="e">
        <f>VLOOKUP(I32,#REF!,2,FALSE)</f>
        <v>#REF!</v>
      </c>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row>
    <row r="33" spans="1:44" s="1" customFormat="1">
      <c r="A33" s="13"/>
      <c r="B33" s="67">
        <v>6</v>
      </c>
      <c r="C33" s="24" t="s">
        <v>10</v>
      </c>
      <c r="D33" s="22" t="s">
        <v>99</v>
      </c>
      <c r="E33" s="22" t="s">
        <v>127</v>
      </c>
      <c r="F33" s="22">
        <v>2011</v>
      </c>
      <c r="G33" s="22" t="s">
        <v>144</v>
      </c>
      <c r="H33" s="22">
        <v>15</v>
      </c>
      <c r="I33" s="22" t="s">
        <v>3</v>
      </c>
      <c r="J33" s="29" t="s">
        <v>11</v>
      </c>
      <c r="K33" s="30" t="s">
        <v>11</v>
      </c>
      <c r="L33" s="30" t="s">
        <v>11</v>
      </c>
      <c r="M33" s="30" t="s">
        <v>11</v>
      </c>
      <c r="N33" s="20" t="s">
        <v>11</v>
      </c>
      <c r="O33" s="20" t="s">
        <v>11</v>
      </c>
      <c r="P33" s="20" t="s">
        <v>65</v>
      </c>
      <c r="Q33" s="29" t="s">
        <v>11</v>
      </c>
      <c r="R33" s="29" t="s">
        <v>11</v>
      </c>
      <c r="S33" s="77" t="e">
        <f>VLOOKUP(I33,#REF!,2,FALSE)</f>
        <v>#REF!</v>
      </c>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row>
    <row r="34" spans="1:44" s="1" customFormat="1">
      <c r="A34" s="13"/>
      <c r="B34" s="67">
        <v>6</v>
      </c>
      <c r="C34" s="24" t="s">
        <v>10</v>
      </c>
      <c r="D34" s="22" t="s">
        <v>99</v>
      </c>
      <c r="E34" s="22" t="s">
        <v>127</v>
      </c>
      <c r="F34" s="22">
        <v>2011</v>
      </c>
      <c r="G34" s="22" t="s">
        <v>144</v>
      </c>
      <c r="H34" s="22">
        <v>15</v>
      </c>
      <c r="I34" s="22" t="s">
        <v>0</v>
      </c>
      <c r="J34" s="29" t="s">
        <v>11</v>
      </c>
      <c r="K34" s="30" t="s">
        <v>11</v>
      </c>
      <c r="L34" s="30" t="s">
        <v>11</v>
      </c>
      <c r="M34" s="30" t="s">
        <v>11</v>
      </c>
      <c r="N34" s="20" t="s">
        <v>11</v>
      </c>
      <c r="O34" s="20" t="s">
        <v>11</v>
      </c>
      <c r="P34" s="20" t="s">
        <v>65</v>
      </c>
      <c r="Q34" s="29" t="s">
        <v>11</v>
      </c>
      <c r="R34" s="29" t="s">
        <v>11</v>
      </c>
      <c r="S34" s="77" t="e">
        <f>VLOOKUP(I34,#REF!,2,FALSE)</f>
        <v>#REF!</v>
      </c>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row>
    <row r="35" spans="1:44">
      <c r="B35" s="67">
        <v>7</v>
      </c>
      <c r="C35" s="24" t="s">
        <v>10</v>
      </c>
      <c r="D35" s="22" t="s">
        <v>1</v>
      </c>
      <c r="E35" s="22" t="s">
        <v>127</v>
      </c>
      <c r="F35" s="22">
        <v>2012</v>
      </c>
      <c r="G35" s="22" t="s">
        <v>143</v>
      </c>
      <c r="H35" s="22">
        <v>20</v>
      </c>
      <c r="I35" s="22" t="s">
        <v>18</v>
      </c>
      <c r="J35" s="29">
        <v>0.191</v>
      </c>
      <c r="K35" s="30">
        <v>9.5499999999999995E-3</v>
      </c>
      <c r="L35" s="30">
        <v>0.191</v>
      </c>
      <c r="M35" s="30">
        <v>9.5499999999999995E-3</v>
      </c>
      <c r="N35" s="29">
        <v>1.2733333333333334E-2</v>
      </c>
      <c r="O35" s="29">
        <v>1.9099999999999999E-2</v>
      </c>
      <c r="P35" s="20" t="s">
        <v>65</v>
      </c>
      <c r="Q35" s="29" t="s">
        <v>11</v>
      </c>
      <c r="R35" s="29" t="s">
        <v>11</v>
      </c>
      <c r="S35" s="77" t="e">
        <f>VLOOKUP(I35,#REF!,2,FALSE)</f>
        <v>#REF!</v>
      </c>
    </row>
    <row r="36" spans="1:44">
      <c r="B36" s="67">
        <v>7</v>
      </c>
      <c r="C36" s="24" t="s">
        <v>10</v>
      </c>
      <c r="D36" s="22" t="s">
        <v>1</v>
      </c>
      <c r="E36" s="22" t="s">
        <v>127</v>
      </c>
      <c r="F36" s="22">
        <v>2012</v>
      </c>
      <c r="G36" s="22" t="s">
        <v>143</v>
      </c>
      <c r="H36" s="22">
        <v>20</v>
      </c>
      <c r="I36" s="22" t="s">
        <v>2</v>
      </c>
      <c r="J36" s="29">
        <v>0.21</v>
      </c>
      <c r="K36" s="30">
        <v>1.0499999999999999E-2</v>
      </c>
      <c r="L36" s="30">
        <v>0.21</v>
      </c>
      <c r="M36" s="30">
        <v>1.0499999999999999E-2</v>
      </c>
      <c r="N36" s="29">
        <v>1.4E-2</v>
      </c>
      <c r="O36" s="29">
        <v>2.0999999999999998E-2</v>
      </c>
      <c r="P36" s="20" t="s">
        <v>65</v>
      </c>
      <c r="Q36" s="29" t="s">
        <v>11</v>
      </c>
      <c r="R36" s="29" t="s">
        <v>11</v>
      </c>
      <c r="S36" s="77" t="e">
        <f>VLOOKUP(I36,#REF!,2,FALSE)</f>
        <v>#REF!</v>
      </c>
    </row>
    <row r="37" spans="1:44">
      <c r="B37" s="67">
        <v>7</v>
      </c>
      <c r="C37" s="24" t="s">
        <v>10</v>
      </c>
      <c r="D37" s="22" t="s">
        <v>1</v>
      </c>
      <c r="E37" s="22" t="s">
        <v>127</v>
      </c>
      <c r="F37" s="22">
        <v>2012</v>
      </c>
      <c r="G37" s="22" t="s">
        <v>143</v>
      </c>
      <c r="H37" s="22">
        <v>20</v>
      </c>
      <c r="I37" s="22" t="s">
        <v>19</v>
      </c>
      <c r="J37" s="29">
        <v>6.0006814745725744E-2</v>
      </c>
      <c r="K37" s="30">
        <v>3.0003407372862874E-3</v>
      </c>
      <c r="L37" s="30">
        <v>6.0006814745725744E-2</v>
      </c>
      <c r="M37" s="30">
        <v>3.0003407372862874E-3</v>
      </c>
      <c r="N37" s="29">
        <v>4.0004543163817165E-3</v>
      </c>
      <c r="O37" s="29">
        <v>6.0006814745725747E-3</v>
      </c>
      <c r="P37" s="20" t="s">
        <v>65</v>
      </c>
      <c r="Q37" s="29" t="s">
        <v>11</v>
      </c>
      <c r="R37" s="29" t="s">
        <v>11</v>
      </c>
      <c r="S37" s="77" t="e">
        <f>VLOOKUP(I37,#REF!,2,FALSE)</f>
        <v>#REF!</v>
      </c>
    </row>
    <row r="38" spans="1:44">
      <c r="B38" s="67">
        <v>7</v>
      </c>
      <c r="C38" s="24" t="s">
        <v>10</v>
      </c>
      <c r="D38" s="22" t="s">
        <v>1</v>
      </c>
      <c r="E38" s="22" t="s">
        <v>127</v>
      </c>
      <c r="F38" s="22">
        <v>2012</v>
      </c>
      <c r="G38" s="22" t="s">
        <v>143</v>
      </c>
      <c r="H38" s="22">
        <v>20</v>
      </c>
      <c r="I38" s="22" t="s">
        <v>3</v>
      </c>
      <c r="J38" s="29">
        <v>0.28000000000000003</v>
      </c>
      <c r="K38" s="30">
        <v>1.4000000000000002E-2</v>
      </c>
      <c r="L38" s="30">
        <v>0.28000000000000003</v>
      </c>
      <c r="M38" s="30">
        <v>1.4000000000000002E-2</v>
      </c>
      <c r="N38" s="29">
        <v>1.8666666666666668E-2</v>
      </c>
      <c r="O38" s="29">
        <v>2.8000000000000004E-2</v>
      </c>
      <c r="P38" s="20" t="s">
        <v>65</v>
      </c>
      <c r="Q38" s="29" t="s">
        <v>11</v>
      </c>
      <c r="R38" s="29" t="s">
        <v>11</v>
      </c>
      <c r="S38" s="77" t="e">
        <f>VLOOKUP(I38,#REF!,2,FALSE)</f>
        <v>#REF!</v>
      </c>
    </row>
    <row r="39" spans="1:44">
      <c r="B39" s="67">
        <v>7</v>
      </c>
      <c r="C39" s="24" t="s">
        <v>10</v>
      </c>
      <c r="D39" s="22" t="s">
        <v>1</v>
      </c>
      <c r="E39" s="22" t="s">
        <v>127</v>
      </c>
      <c r="F39" s="22">
        <v>2012</v>
      </c>
      <c r="G39" s="22" t="s">
        <v>143</v>
      </c>
      <c r="H39" s="22">
        <v>20</v>
      </c>
      <c r="I39" s="22" t="s">
        <v>0</v>
      </c>
      <c r="J39" s="29">
        <v>0.13</v>
      </c>
      <c r="K39" s="30">
        <v>6.5000000000000006E-3</v>
      </c>
      <c r="L39" s="30">
        <v>0.13</v>
      </c>
      <c r="M39" s="30">
        <v>6.5000000000000006E-3</v>
      </c>
      <c r="N39" s="29">
        <v>8.6666666666666663E-3</v>
      </c>
      <c r="O39" s="29">
        <v>1.3000000000000001E-2</v>
      </c>
      <c r="P39" s="20" t="s">
        <v>65</v>
      </c>
      <c r="Q39" s="29" t="s">
        <v>11</v>
      </c>
      <c r="R39" s="29" t="s">
        <v>11</v>
      </c>
      <c r="S39" s="77" t="e">
        <f>VLOOKUP(I39,#REF!,2,FALSE)</f>
        <v>#REF!</v>
      </c>
    </row>
    <row r="40" spans="1:44" ht="16.5" customHeight="1">
      <c r="B40" s="67">
        <v>8</v>
      </c>
      <c r="C40" s="24" t="s">
        <v>10</v>
      </c>
      <c r="D40" s="22" t="s">
        <v>94</v>
      </c>
      <c r="E40" s="22" t="s">
        <v>127</v>
      </c>
      <c r="F40" s="22">
        <v>2013</v>
      </c>
      <c r="G40" s="21" t="s">
        <v>95</v>
      </c>
      <c r="H40" s="21">
        <v>20</v>
      </c>
      <c r="I40" s="22" t="s">
        <v>18</v>
      </c>
      <c r="J40" s="29">
        <v>0.17</v>
      </c>
      <c r="K40" s="30">
        <v>8.5000000000000006E-3</v>
      </c>
      <c r="L40" s="30">
        <v>0.17</v>
      </c>
      <c r="M40" s="30">
        <v>8.5000000000000006E-3</v>
      </c>
      <c r="N40" s="20">
        <v>1.1333333333333334E-2</v>
      </c>
      <c r="O40" s="20">
        <v>1.7000000000000001E-2</v>
      </c>
      <c r="P40" s="20" t="s">
        <v>65</v>
      </c>
      <c r="Q40" s="29" t="s">
        <v>11</v>
      </c>
      <c r="R40" s="29" t="s">
        <v>11</v>
      </c>
      <c r="S40" s="77" t="e">
        <f>VLOOKUP(I40,#REF!,2,FALSE)</f>
        <v>#REF!</v>
      </c>
    </row>
    <row r="41" spans="1:44">
      <c r="B41" s="67">
        <v>8</v>
      </c>
      <c r="C41" s="24" t="s">
        <v>10</v>
      </c>
      <c r="D41" s="22" t="s">
        <v>94</v>
      </c>
      <c r="E41" s="22" t="s">
        <v>127</v>
      </c>
      <c r="F41" s="22">
        <v>2013</v>
      </c>
      <c r="G41" s="21" t="s">
        <v>95</v>
      </c>
      <c r="H41" s="21">
        <v>20</v>
      </c>
      <c r="I41" s="22" t="s">
        <v>2</v>
      </c>
      <c r="J41" s="29">
        <v>0.18</v>
      </c>
      <c r="K41" s="30">
        <v>8.9999999999999993E-3</v>
      </c>
      <c r="L41" s="30">
        <v>0.18</v>
      </c>
      <c r="M41" s="30">
        <v>8.9999999999999993E-3</v>
      </c>
      <c r="N41" s="20">
        <v>1.2E-2</v>
      </c>
      <c r="O41" s="20">
        <v>1.7999999999999999E-2</v>
      </c>
      <c r="P41" s="20" t="s">
        <v>65</v>
      </c>
      <c r="Q41" s="29" t="s">
        <v>11</v>
      </c>
      <c r="R41" s="29" t="s">
        <v>11</v>
      </c>
      <c r="S41" s="77" t="e">
        <f>VLOOKUP(I41,#REF!,2,FALSE)</f>
        <v>#REF!</v>
      </c>
    </row>
    <row r="42" spans="1:44">
      <c r="B42" s="67">
        <v>8</v>
      </c>
      <c r="C42" s="24" t="s">
        <v>10</v>
      </c>
      <c r="D42" s="22" t="s">
        <v>94</v>
      </c>
      <c r="E42" s="22" t="s">
        <v>127</v>
      </c>
      <c r="F42" s="22">
        <v>2013</v>
      </c>
      <c r="G42" s="21" t="s">
        <v>95</v>
      </c>
      <c r="H42" s="21">
        <v>20</v>
      </c>
      <c r="I42" s="22" t="s">
        <v>19</v>
      </c>
      <c r="J42" s="29">
        <v>0.157788135209738</v>
      </c>
      <c r="K42" s="30">
        <v>7.8894067604869007E-3</v>
      </c>
      <c r="L42" s="30">
        <v>0.157788135209738</v>
      </c>
      <c r="M42" s="30">
        <v>7.8894067604869007E-3</v>
      </c>
      <c r="N42" s="20">
        <v>1.0519209013982534E-2</v>
      </c>
      <c r="O42" s="20">
        <v>1.5778813520973801E-2</v>
      </c>
      <c r="P42" s="20" t="s">
        <v>65</v>
      </c>
      <c r="Q42" s="29" t="s">
        <v>11</v>
      </c>
      <c r="R42" s="29" t="s">
        <v>11</v>
      </c>
      <c r="S42" s="77" t="e">
        <f>VLOOKUP(I42,#REF!,2,FALSE)</f>
        <v>#REF!</v>
      </c>
    </row>
    <row r="43" spans="1:44">
      <c r="B43" s="67">
        <v>8</v>
      </c>
      <c r="C43" s="24" t="s">
        <v>10</v>
      </c>
      <c r="D43" s="22" t="s">
        <v>94</v>
      </c>
      <c r="E43" s="22" t="s">
        <v>127</v>
      </c>
      <c r="F43" s="22">
        <v>2013</v>
      </c>
      <c r="G43" s="21" t="s">
        <v>95</v>
      </c>
      <c r="H43" s="21">
        <v>20</v>
      </c>
      <c r="I43" s="22" t="s">
        <v>3</v>
      </c>
      <c r="J43" s="29">
        <v>0.24</v>
      </c>
      <c r="K43" s="30">
        <v>1.2E-2</v>
      </c>
      <c r="L43" s="30">
        <v>0.24</v>
      </c>
      <c r="M43" s="30">
        <v>1.2E-2</v>
      </c>
      <c r="N43" s="20">
        <v>1.6E-2</v>
      </c>
      <c r="O43" s="20">
        <v>2.4E-2</v>
      </c>
      <c r="P43" s="20" t="s">
        <v>65</v>
      </c>
      <c r="Q43" s="29" t="s">
        <v>11</v>
      </c>
      <c r="R43" s="29" t="s">
        <v>11</v>
      </c>
      <c r="S43" s="77" t="e">
        <f>VLOOKUP(I43,#REF!,2,FALSE)</f>
        <v>#REF!</v>
      </c>
    </row>
    <row r="44" spans="1:44">
      <c r="B44" s="67">
        <v>8</v>
      </c>
      <c r="C44" s="24" t="s">
        <v>10</v>
      </c>
      <c r="D44" s="22" t="s">
        <v>94</v>
      </c>
      <c r="E44" s="22" t="s">
        <v>127</v>
      </c>
      <c r="F44" s="22">
        <v>2013</v>
      </c>
      <c r="G44" s="21" t="s">
        <v>95</v>
      </c>
      <c r="H44" s="21">
        <v>20</v>
      </c>
      <c r="I44" s="22" t="s">
        <v>0</v>
      </c>
      <c r="J44" s="29">
        <v>0.09</v>
      </c>
      <c r="K44" s="30">
        <v>4.4999999999999997E-3</v>
      </c>
      <c r="L44" s="30">
        <v>0.09</v>
      </c>
      <c r="M44" s="30">
        <v>4.4999999999999997E-3</v>
      </c>
      <c r="N44" s="20">
        <v>6.0000000000000001E-3</v>
      </c>
      <c r="O44" s="20">
        <v>8.9999999999999993E-3</v>
      </c>
      <c r="P44" s="20" t="s">
        <v>65</v>
      </c>
      <c r="Q44" s="29" t="s">
        <v>11</v>
      </c>
      <c r="R44" s="29" t="s">
        <v>11</v>
      </c>
      <c r="S44" s="77" t="e">
        <f>VLOOKUP(I44,#REF!,2,FALSE)</f>
        <v>#REF!</v>
      </c>
    </row>
    <row r="45" spans="1:44">
      <c r="B45" s="67">
        <v>9</v>
      </c>
      <c r="C45" s="24" t="s">
        <v>10</v>
      </c>
      <c r="D45" s="22" t="s">
        <v>84</v>
      </c>
      <c r="E45" s="22" t="s">
        <v>127</v>
      </c>
      <c r="F45" s="22">
        <v>2013</v>
      </c>
      <c r="G45" s="22" t="s">
        <v>27</v>
      </c>
      <c r="H45" s="22">
        <v>12</v>
      </c>
      <c r="I45" s="22" t="s">
        <v>18</v>
      </c>
      <c r="J45" s="29">
        <v>0.128</v>
      </c>
      <c r="K45" s="30">
        <v>1.0666666666666666E-2</v>
      </c>
      <c r="L45" s="30">
        <v>0.128</v>
      </c>
      <c r="M45" s="30">
        <v>1.0666666666666666E-2</v>
      </c>
      <c r="N45" s="20">
        <v>8.5333333333333337E-3</v>
      </c>
      <c r="O45" s="20">
        <v>1.2800000000000001E-2</v>
      </c>
      <c r="P45" s="20" t="s">
        <v>65</v>
      </c>
      <c r="Q45" s="29" t="s">
        <v>11</v>
      </c>
      <c r="R45" s="29" t="s">
        <v>11</v>
      </c>
      <c r="S45" s="77" t="e">
        <f>VLOOKUP(I45,#REF!,2,FALSE)</f>
        <v>#REF!</v>
      </c>
    </row>
    <row r="46" spans="1:44">
      <c r="B46" s="67">
        <v>9</v>
      </c>
      <c r="C46" s="24" t="s">
        <v>10</v>
      </c>
      <c r="D46" s="22" t="s">
        <v>84</v>
      </c>
      <c r="E46" s="22" t="s">
        <v>127</v>
      </c>
      <c r="F46" s="22">
        <v>2013</v>
      </c>
      <c r="G46" s="22" t="s">
        <v>27</v>
      </c>
      <c r="H46" s="22">
        <v>12</v>
      </c>
      <c r="I46" s="22" t="s">
        <v>2</v>
      </c>
      <c r="J46" s="29">
        <v>6.5000000000000002E-2</v>
      </c>
      <c r="K46" s="30">
        <v>5.4166666666666669E-3</v>
      </c>
      <c r="L46" s="30">
        <v>6.5000000000000002E-2</v>
      </c>
      <c r="M46" s="30">
        <v>5.4166666666666669E-3</v>
      </c>
      <c r="N46" s="20">
        <v>4.3333333333333331E-3</v>
      </c>
      <c r="O46" s="20">
        <v>6.5000000000000006E-3</v>
      </c>
      <c r="P46" s="20" t="s">
        <v>65</v>
      </c>
      <c r="Q46" s="29" t="s">
        <v>11</v>
      </c>
      <c r="R46" s="29" t="s">
        <v>11</v>
      </c>
      <c r="S46" s="77" t="e">
        <f>VLOOKUP(I46,#REF!,2,FALSE)</f>
        <v>#REF!</v>
      </c>
    </row>
    <row r="47" spans="1:44">
      <c r="B47" s="67">
        <v>9</v>
      </c>
      <c r="C47" s="24" t="s">
        <v>10</v>
      </c>
      <c r="D47" s="22" t="s">
        <v>84</v>
      </c>
      <c r="E47" s="22" t="s">
        <v>127</v>
      </c>
      <c r="F47" s="22">
        <v>2013</v>
      </c>
      <c r="G47" s="22" t="s">
        <v>27</v>
      </c>
      <c r="H47" s="22">
        <v>12</v>
      </c>
      <c r="I47" s="22" t="s">
        <v>19</v>
      </c>
      <c r="J47" s="29">
        <v>0.16510257888105515</v>
      </c>
      <c r="K47" s="30">
        <v>1.3758548240087929E-2</v>
      </c>
      <c r="L47" s="30">
        <v>0.16510257888105515</v>
      </c>
      <c r="M47" s="30">
        <v>1.3758548240087929E-2</v>
      </c>
      <c r="N47" s="20">
        <v>1.1006838592070344E-2</v>
      </c>
      <c r="O47" s="20">
        <v>1.6510257888105513E-2</v>
      </c>
      <c r="P47" s="20" t="s">
        <v>65</v>
      </c>
      <c r="Q47" s="29" t="s">
        <v>11</v>
      </c>
      <c r="R47" s="29" t="s">
        <v>11</v>
      </c>
      <c r="S47" s="77" t="e">
        <f>VLOOKUP(I47,#REF!,2,FALSE)</f>
        <v>#REF!</v>
      </c>
    </row>
    <row r="48" spans="1:44">
      <c r="B48" s="67">
        <v>9</v>
      </c>
      <c r="C48" s="24" t="s">
        <v>10</v>
      </c>
      <c r="D48" s="22" t="s">
        <v>84</v>
      </c>
      <c r="E48" s="22" t="s">
        <v>127</v>
      </c>
      <c r="F48" s="22">
        <v>2013</v>
      </c>
      <c r="G48" s="22" t="s">
        <v>27</v>
      </c>
      <c r="H48" s="22">
        <v>12</v>
      </c>
      <c r="I48" s="22" t="s">
        <v>3</v>
      </c>
      <c r="J48" s="29">
        <v>0.22800000000000001</v>
      </c>
      <c r="K48" s="30">
        <v>1.9E-2</v>
      </c>
      <c r="L48" s="30">
        <v>0.22800000000000001</v>
      </c>
      <c r="M48" s="30">
        <v>1.9E-2</v>
      </c>
      <c r="N48" s="20">
        <v>1.52E-2</v>
      </c>
      <c r="O48" s="20">
        <v>2.2800000000000001E-2</v>
      </c>
      <c r="P48" s="20" t="s">
        <v>65</v>
      </c>
      <c r="Q48" s="29" t="s">
        <v>11</v>
      </c>
      <c r="R48" s="29" t="s">
        <v>11</v>
      </c>
      <c r="S48" s="77" t="e">
        <f>VLOOKUP(I48,#REF!,2,FALSE)</f>
        <v>#REF!</v>
      </c>
    </row>
    <row r="49" spans="2:19">
      <c r="B49" s="67">
        <v>9</v>
      </c>
      <c r="C49" s="24" t="s">
        <v>10</v>
      </c>
      <c r="D49" s="22" t="s">
        <v>84</v>
      </c>
      <c r="E49" s="22" t="s">
        <v>127</v>
      </c>
      <c r="F49" s="22">
        <v>2013</v>
      </c>
      <c r="G49" s="22" t="s">
        <v>27</v>
      </c>
      <c r="H49" s="22">
        <v>12</v>
      </c>
      <c r="I49" s="22" t="s">
        <v>0</v>
      </c>
      <c r="J49" s="29">
        <v>0.11700000000000001</v>
      </c>
      <c r="K49" s="30">
        <v>9.75E-3</v>
      </c>
      <c r="L49" s="30">
        <v>0.11700000000000001</v>
      </c>
      <c r="M49" s="30">
        <v>9.75E-3</v>
      </c>
      <c r="N49" s="20">
        <v>7.8000000000000005E-3</v>
      </c>
      <c r="O49" s="20">
        <v>1.17E-2</v>
      </c>
      <c r="P49" s="20" t="s">
        <v>65</v>
      </c>
      <c r="Q49" s="29" t="s">
        <v>11</v>
      </c>
      <c r="R49" s="29" t="s">
        <v>11</v>
      </c>
      <c r="S49" s="77" t="e">
        <f>VLOOKUP(I49,#REF!,2,FALSE)</f>
        <v>#REF!</v>
      </c>
    </row>
    <row r="50" spans="2:19">
      <c r="B50" s="67">
        <v>10</v>
      </c>
      <c r="C50" s="24" t="s">
        <v>53</v>
      </c>
      <c r="D50" s="22" t="s">
        <v>148</v>
      </c>
      <c r="E50" s="22" t="s">
        <v>104</v>
      </c>
      <c r="F50" s="22">
        <v>2014</v>
      </c>
      <c r="G50" s="22" t="s">
        <v>145</v>
      </c>
      <c r="H50" s="22">
        <v>20</v>
      </c>
      <c r="I50" s="22" t="s">
        <v>18</v>
      </c>
      <c r="J50" s="29">
        <v>0.104</v>
      </c>
      <c r="K50" s="30">
        <v>5.1999999999999998E-3</v>
      </c>
      <c r="L50" s="30">
        <v>0.104</v>
      </c>
      <c r="M50" s="30">
        <v>5.1999999999999998E-3</v>
      </c>
      <c r="N50" s="20">
        <v>6.933333333333333E-3</v>
      </c>
      <c r="O50" s="20">
        <v>1.04E-2</v>
      </c>
      <c r="P50" s="20" t="s">
        <v>65</v>
      </c>
      <c r="Q50" s="29">
        <v>0.245</v>
      </c>
      <c r="R50" s="29">
        <v>0.32400000000000001</v>
      </c>
      <c r="S50" s="77" t="e">
        <f>VLOOKUP(I50,#REF!,2,FALSE)</f>
        <v>#REF!</v>
      </c>
    </row>
    <row r="51" spans="2:19">
      <c r="B51" s="67">
        <v>10</v>
      </c>
      <c r="C51" s="24" t="s">
        <v>53</v>
      </c>
      <c r="D51" s="22" t="s">
        <v>148</v>
      </c>
      <c r="E51" s="22" t="s">
        <v>104</v>
      </c>
      <c r="F51" s="22">
        <v>2014</v>
      </c>
      <c r="G51" s="22" t="s">
        <v>145</v>
      </c>
      <c r="H51" s="22">
        <v>20</v>
      </c>
      <c r="I51" s="22" t="s">
        <v>2</v>
      </c>
      <c r="J51" s="29">
        <v>7.4999999999999997E-2</v>
      </c>
      <c r="K51" s="30">
        <v>3.7499999999999999E-3</v>
      </c>
      <c r="L51" s="30">
        <v>7.4999999999999997E-2</v>
      </c>
      <c r="M51" s="30">
        <v>3.7499999999999999E-3</v>
      </c>
      <c r="N51" s="20">
        <v>5.0000000000000001E-3</v>
      </c>
      <c r="O51" s="20">
        <v>7.4999999999999997E-3</v>
      </c>
      <c r="P51" s="20" t="s">
        <v>65</v>
      </c>
      <c r="Q51" s="29">
        <v>0.13100000000000001</v>
      </c>
      <c r="R51" s="29">
        <v>0.27100000000000002</v>
      </c>
      <c r="S51" s="77" t="e">
        <f>VLOOKUP(I51,#REF!,2,FALSE)</f>
        <v>#REF!</v>
      </c>
    </row>
    <row r="52" spans="2:19">
      <c r="B52" s="67">
        <v>10</v>
      </c>
      <c r="C52" s="24" t="s">
        <v>53</v>
      </c>
      <c r="D52" s="22" t="s">
        <v>148</v>
      </c>
      <c r="E52" s="22" t="s">
        <v>104</v>
      </c>
      <c r="F52" s="22">
        <v>2014</v>
      </c>
      <c r="G52" s="22" t="s">
        <v>145</v>
      </c>
      <c r="H52" s="22">
        <v>20</v>
      </c>
      <c r="I52" s="22" t="s">
        <v>19</v>
      </c>
      <c r="J52" s="29">
        <v>0.12321686996071946</v>
      </c>
      <c r="K52" s="30">
        <v>6.1608434980359728E-3</v>
      </c>
      <c r="L52" s="30">
        <v>0.12321686996071946</v>
      </c>
      <c r="M52" s="30">
        <v>6.1608434980359728E-3</v>
      </c>
      <c r="N52" s="20">
        <v>8.214457997381297E-3</v>
      </c>
      <c r="O52" s="20">
        <v>1.2321686996071946E-2</v>
      </c>
      <c r="P52" s="20" t="s">
        <v>65</v>
      </c>
      <c r="Q52" s="29">
        <v>0.31951622906760391</v>
      </c>
      <c r="R52" s="29">
        <v>0.3594169940045483</v>
      </c>
      <c r="S52" s="77" t="e">
        <f>VLOOKUP(I52,#REF!,2,FALSE)</f>
        <v>#REF!</v>
      </c>
    </row>
    <row r="53" spans="2:19">
      <c r="B53" s="67">
        <v>10</v>
      </c>
      <c r="C53" s="24" t="s">
        <v>53</v>
      </c>
      <c r="D53" s="22" t="s">
        <v>148</v>
      </c>
      <c r="E53" s="22" t="s">
        <v>104</v>
      </c>
      <c r="F53" s="22">
        <v>2014</v>
      </c>
      <c r="G53" s="22" t="s">
        <v>145</v>
      </c>
      <c r="H53" s="22">
        <v>20</v>
      </c>
      <c r="I53" s="22" t="s">
        <v>3</v>
      </c>
      <c r="J53" s="29">
        <v>0.152</v>
      </c>
      <c r="K53" s="30">
        <v>7.6E-3</v>
      </c>
      <c r="L53" s="30">
        <v>0.152</v>
      </c>
      <c r="M53" s="30">
        <v>7.6E-3</v>
      </c>
      <c r="N53" s="20">
        <v>1.0133333333333333E-2</v>
      </c>
      <c r="O53" s="20">
        <v>1.52E-2</v>
      </c>
      <c r="P53" s="20" t="s">
        <v>65</v>
      </c>
      <c r="Q53" s="29">
        <v>0.376</v>
      </c>
      <c r="R53" s="29">
        <v>0.434</v>
      </c>
      <c r="S53" s="77" t="e">
        <f>VLOOKUP(I53,#REF!,2,FALSE)</f>
        <v>#REF!</v>
      </c>
    </row>
    <row r="54" spans="2:19">
      <c r="B54" s="67">
        <v>10</v>
      </c>
      <c r="C54" s="24" t="s">
        <v>53</v>
      </c>
      <c r="D54" s="22" t="s">
        <v>148</v>
      </c>
      <c r="E54" s="22" t="s">
        <v>104</v>
      </c>
      <c r="F54" s="22">
        <v>2014</v>
      </c>
      <c r="G54" s="22" t="s">
        <v>145</v>
      </c>
      <c r="H54" s="22">
        <v>20</v>
      </c>
      <c r="I54" s="22" t="s">
        <v>0</v>
      </c>
      <c r="J54" s="29">
        <v>8.1000000000000003E-2</v>
      </c>
      <c r="K54" s="30">
        <v>4.0499999999999998E-3</v>
      </c>
      <c r="L54" s="30">
        <v>8.1000000000000003E-2</v>
      </c>
      <c r="M54" s="30">
        <v>4.0499999999999998E-3</v>
      </c>
      <c r="N54" s="20">
        <v>5.4000000000000003E-3</v>
      </c>
      <c r="O54" s="20">
        <v>8.0999999999999996E-3</v>
      </c>
      <c r="P54" s="20" t="s">
        <v>65</v>
      </c>
      <c r="Q54" s="29">
        <v>0.23699999999999999</v>
      </c>
      <c r="R54" s="29">
        <v>0.251</v>
      </c>
      <c r="S54" s="77" t="e">
        <f>VLOOKUP(I54,#REF!,2,FALSE)</f>
        <v>#REF!</v>
      </c>
    </row>
    <row r="55" spans="2:19">
      <c r="B55" s="67">
        <v>11</v>
      </c>
      <c r="C55" s="24" t="s">
        <v>101</v>
      </c>
      <c r="D55" s="22" t="s">
        <v>149</v>
      </c>
      <c r="E55" s="22" t="s">
        <v>104</v>
      </c>
      <c r="F55" s="22">
        <v>2012</v>
      </c>
      <c r="G55" s="22" t="s">
        <v>52</v>
      </c>
      <c r="H55" s="22">
        <v>15</v>
      </c>
      <c r="I55" s="22" t="s">
        <v>18</v>
      </c>
      <c r="J55" s="29">
        <v>0.1378935985719375</v>
      </c>
      <c r="K55" s="30">
        <v>9.1929065714624995E-3</v>
      </c>
      <c r="L55" s="30">
        <v>0.11471291230688097</v>
      </c>
      <c r="M55" s="30">
        <v>7.6475274871253976E-3</v>
      </c>
      <c r="N55" s="20">
        <v>9.1929065714624995E-3</v>
      </c>
      <c r="O55" s="20">
        <v>1.3789359857193751E-2</v>
      </c>
      <c r="P55" s="20" t="s">
        <v>64</v>
      </c>
      <c r="Q55" s="29" t="s">
        <v>11</v>
      </c>
      <c r="R55" s="29" t="s">
        <v>11</v>
      </c>
      <c r="S55" s="77" t="e">
        <f>VLOOKUP(I55,#REF!,2,FALSE)</f>
        <v>#REF!</v>
      </c>
    </row>
    <row r="56" spans="2:19">
      <c r="B56" s="67">
        <v>11</v>
      </c>
      <c r="C56" s="24" t="s">
        <v>101</v>
      </c>
      <c r="D56" s="22" t="s">
        <v>149</v>
      </c>
      <c r="E56" s="22" t="s">
        <v>104</v>
      </c>
      <c r="F56" s="22">
        <v>2012</v>
      </c>
      <c r="G56" s="22" t="s">
        <v>52</v>
      </c>
      <c r="H56" s="22">
        <v>15</v>
      </c>
      <c r="I56" s="22" t="s">
        <v>2</v>
      </c>
      <c r="J56" s="29" t="s">
        <v>11</v>
      </c>
      <c r="K56" s="30" t="s">
        <v>11</v>
      </c>
      <c r="L56" s="30" t="s">
        <v>11</v>
      </c>
      <c r="M56" s="30" t="s">
        <v>11</v>
      </c>
      <c r="N56" s="20" t="s">
        <v>11</v>
      </c>
      <c r="O56" s="20" t="s">
        <v>11</v>
      </c>
      <c r="P56" s="20" t="s">
        <v>65</v>
      </c>
      <c r="Q56" s="29" t="s">
        <v>11</v>
      </c>
      <c r="R56" s="29">
        <v>0.33810000000000001</v>
      </c>
      <c r="S56" s="77" t="e">
        <f>VLOOKUP(I56,#REF!,2,FALSE)</f>
        <v>#REF!</v>
      </c>
    </row>
    <row r="57" spans="2:19">
      <c r="B57" s="67">
        <v>11</v>
      </c>
      <c r="C57" s="24" t="s">
        <v>101</v>
      </c>
      <c r="D57" s="22" t="s">
        <v>149</v>
      </c>
      <c r="E57" s="22" t="s">
        <v>104</v>
      </c>
      <c r="F57" s="22">
        <v>2012</v>
      </c>
      <c r="G57" s="22" t="s">
        <v>52</v>
      </c>
      <c r="H57" s="22">
        <v>15</v>
      </c>
      <c r="I57" s="22" t="s">
        <v>19</v>
      </c>
      <c r="J57" s="29" t="s">
        <v>11</v>
      </c>
      <c r="K57" s="30" t="s">
        <v>11</v>
      </c>
      <c r="L57" s="30" t="s">
        <v>11</v>
      </c>
      <c r="M57" s="30" t="s">
        <v>11</v>
      </c>
      <c r="N57" s="20" t="s">
        <v>11</v>
      </c>
      <c r="O57" s="20" t="s">
        <v>11</v>
      </c>
      <c r="P57" s="20" t="s">
        <v>65</v>
      </c>
      <c r="Q57" s="29" t="s">
        <v>11</v>
      </c>
      <c r="R57" s="29" t="s">
        <v>11</v>
      </c>
      <c r="S57" s="77" t="e">
        <f>VLOOKUP(I57,#REF!,2,FALSE)</f>
        <v>#REF!</v>
      </c>
    </row>
    <row r="58" spans="2:19">
      <c r="B58" s="67">
        <v>11</v>
      </c>
      <c r="C58" s="24" t="s">
        <v>101</v>
      </c>
      <c r="D58" s="22" t="s">
        <v>149</v>
      </c>
      <c r="E58" s="22" t="s">
        <v>104</v>
      </c>
      <c r="F58" s="22">
        <v>2012</v>
      </c>
      <c r="G58" s="22" t="s">
        <v>52</v>
      </c>
      <c r="H58" s="22">
        <v>15</v>
      </c>
      <c r="I58" s="22" t="s">
        <v>3</v>
      </c>
      <c r="J58" s="29" t="s">
        <v>11</v>
      </c>
      <c r="K58" s="30" t="s">
        <v>11</v>
      </c>
      <c r="L58" s="30" t="s">
        <v>11</v>
      </c>
      <c r="M58" s="30" t="s">
        <v>11</v>
      </c>
      <c r="N58" s="20" t="s">
        <v>11</v>
      </c>
      <c r="O58" s="20" t="s">
        <v>11</v>
      </c>
      <c r="P58" s="20" t="s">
        <v>65</v>
      </c>
      <c r="Q58" s="29" t="s">
        <v>11</v>
      </c>
      <c r="R58" s="29">
        <v>0.32800000000000001</v>
      </c>
      <c r="S58" s="77" t="e">
        <f>VLOOKUP(I58,#REF!,2,FALSE)</f>
        <v>#REF!</v>
      </c>
    </row>
    <row r="59" spans="2:19">
      <c r="B59" s="67">
        <v>11</v>
      </c>
      <c r="C59" s="24" t="s">
        <v>101</v>
      </c>
      <c r="D59" s="22" t="s">
        <v>149</v>
      </c>
      <c r="E59" s="22" t="s">
        <v>104</v>
      </c>
      <c r="F59" s="22">
        <v>2012</v>
      </c>
      <c r="G59" s="22" t="s">
        <v>52</v>
      </c>
      <c r="H59" s="22">
        <v>15</v>
      </c>
      <c r="I59" s="22" t="s">
        <v>0</v>
      </c>
      <c r="J59" s="29" t="s">
        <v>11</v>
      </c>
      <c r="K59" s="30" t="s">
        <v>11</v>
      </c>
      <c r="L59" s="30" t="s">
        <v>11</v>
      </c>
      <c r="M59" s="30" t="s">
        <v>11</v>
      </c>
      <c r="N59" s="20" t="s">
        <v>11</v>
      </c>
      <c r="O59" s="20" t="s">
        <v>11</v>
      </c>
      <c r="P59" s="20" t="s">
        <v>65</v>
      </c>
      <c r="Q59" s="29" t="s">
        <v>11</v>
      </c>
      <c r="R59" s="29" t="s">
        <v>11</v>
      </c>
      <c r="S59" s="77" t="e">
        <f>VLOOKUP(I59,#REF!,2,FALSE)</f>
        <v>#REF!</v>
      </c>
    </row>
    <row r="60" spans="2:19">
      <c r="B60" s="67">
        <v>12</v>
      </c>
      <c r="C60" s="17" t="s">
        <v>50</v>
      </c>
      <c r="D60" s="67" t="s">
        <v>87</v>
      </c>
      <c r="E60" s="22" t="s">
        <v>104</v>
      </c>
      <c r="F60" s="67">
        <v>2010</v>
      </c>
      <c r="G60" s="70" t="s">
        <v>25</v>
      </c>
      <c r="H60" s="70">
        <v>10</v>
      </c>
      <c r="I60" s="22" t="s">
        <v>18</v>
      </c>
      <c r="J60" s="29">
        <v>9.3345158531563777E-2</v>
      </c>
      <c r="K60" s="30">
        <v>9.334515853156377E-3</v>
      </c>
      <c r="L60" s="30">
        <v>9.3345158531563777E-2</v>
      </c>
      <c r="M60" s="30">
        <v>9.334515853156377E-3</v>
      </c>
      <c r="N60" s="20">
        <v>6.2230105687709186E-3</v>
      </c>
      <c r="O60" s="20">
        <v>9.334515853156377E-3</v>
      </c>
      <c r="P60" s="20" t="s">
        <v>65</v>
      </c>
      <c r="Q60" s="29">
        <v>0.28999999999999998</v>
      </c>
      <c r="R60" s="29">
        <v>0.30873269772892847</v>
      </c>
      <c r="S60" s="77" t="e">
        <f>VLOOKUP(I60,#REF!,2,FALSE)</f>
        <v>#REF!</v>
      </c>
    </row>
    <row r="61" spans="2:19">
      <c r="B61" s="67">
        <v>12</v>
      </c>
      <c r="C61" s="17" t="s">
        <v>50</v>
      </c>
      <c r="D61" s="67" t="s">
        <v>87</v>
      </c>
      <c r="E61" s="22" t="s">
        <v>104</v>
      </c>
      <c r="F61" s="67">
        <v>2010</v>
      </c>
      <c r="G61" s="70" t="s">
        <v>25</v>
      </c>
      <c r="H61" s="70">
        <v>10</v>
      </c>
      <c r="I61" s="22" t="s">
        <v>2</v>
      </c>
      <c r="J61" s="29" t="s">
        <v>11</v>
      </c>
      <c r="K61" s="30" t="s">
        <v>11</v>
      </c>
      <c r="L61" s="30" t="s">
        <v>11</v>
      </c>
      <c r="M61" s="30" t="s">
        <v>11</v>
      </c>
      <c r="N61" s="20" t="s">
        <v>11</v>
      </c>
      <c r="O61" s="20" t="s">
        <v>11</v>
      </c>
      <c r="P61" s="20" t="s">
        <v>65</v>
      </c>
      <c r="Q61" s="29">
        <v>0.34</v>
      </c>
      <c r="R61" s="29">
        <v>0.36540787528557989</v>
      </c>
      <c r="S61" s="77" t="e">
        <f>VLOOKUP(I61,#REF!,2,FALSE)</f>
        <v>#REF!</v>
      </c>
    </row>
    <row r="62" spans="2:19">
      <c r="B62" s="67">
        <v>12</v>
      </c>
      <c r="C62" s="17" t="s">
        <v>50</v>
      </c>
      <c r="D62" s="70" t="s">
        <v>87</v>
      </c>
      <c r="E62" s="22" t="s">
        <v>104</v>
      </c>
      <c r="F62" s="70">
        <v>2010</v>
      </c>
      <c r="G62" s="70" t="s">
        <v>25</v>
      </c>
      <c r="H62" s="70">
        <v>10</v>
      </c>
      <c r="I62" s="22" t="s">
        <v>19</v>
      </c>
      <c r="J62" s="29" t="s">
        <v>11</v>
      </c>
      <c r="K62" s="30" t="s">
        <v>11</v>
      </c>
      <c r="L62" s="30" t="s">
        <v>11</v>
      </c>
      <c r="M62" s="30" t="s">
        <v>11</v>
      </c>
      <c r="N62" s="20" t="s">
        <v>11</v>
      </c>
      <c r="O62" s="20" t="s">
        <v>11</v>
      </c>
      <c r="P62" s="20" t="s">
        <v>65</v>
      </c>
      <c r="Q62" s="29">
        <v>0.24250958772770853</v>
      </c>
      <c r="R62" s="29">
        <v>0.25820949185043146</v>
      </c>
      <c r="S62" s="77" t="e">
        <f>VLOOKUP(I62,#REF!,2,FALSE)</f>
        <v>#REF!</v>
      </c>
    </row>
    <row r="63" spans="2:19">
      <c r="B63" s="67">
        <v>12</v>
      </c>
      <c r="C63" s="17" t="s">
        <v>50</v>
      </c>
      <c r="D63" s="70" t="s">
        <v>87</v>
      </c>
      <c r="E63" s="22" t="s">
        <v>104</v>
      </c>
      <c r="F63" s="70">
        <v>2010</v>
      </c>
      <c r="G63" s="70" t="s">
        <v>25</v>
      </c>
      <c r="H63" s="70">
        <v>10</v>
      </c>
      <c r="I63" s="22" t="s">
        <v>3</v>
      </c>
      <c r="J63" s="29" t="s">
        <v>11</v>
      </c>
      <c r="K63" s="30" t="s">
        <v>11</v>
      </c>
      <c r="L63" s="30" t="s">
        <v>11</v>
      </c>
      <c r="M63" s="30" t="s">
        <v>11</v>
      </c>
      <c r="N63" s="20" t="s">
        <v>11</v>
      </c>
      <c r="O63" s="20" t="s">
        <v>11</v>
      </c>
      <c r="P63" s="20" t="s">
        <v>65</v>
      </c>
      <c r="Q63" s="29">
        <v>0.33</v>
      </c>
      <c r="R63" s="29">
        <v>0.34690299961044019</v>
      </c>
      <c r="S63" s="77" t="e">
        <f>VLOOKUP(I63,#REF!,2,FALSE)</f>
        <v>#REF!</v>
      </c>
    </row>
    <row r="64" spans="2:19">
      <c r="B64" s="67">
        <v>12</v>
      </c>
      <c r="C64" s="17" t="s">
        <v>50</v>
      </c>
      <c r="D64" s="67" t="s">
        <v>87</v>
      </c>
      <c r="E64" s="22" t="s">
        <v>104</v>
      </c>
      <c r="F64" s="67">
        <v>2010</v>
      </c>
      <c r="G64" s="70" t="s">
        <v>25</v>
      </c>
      <c r="H64" s="70">
        <v>10</v>
      </c>
      <c r="I64" s="22" t="s">
        <v>0</v>
      </c>
      <c r="J64" s="29" t="s">
        <v>11</v>
      </c>
      <c r="K64" s="30" t="s">
        <v>11</v>
      </c>
      <c r="L64" s="30" t="s">
        <v>11</v>
      </c>
      <c r="M64" s="30" t="s">
        <v>11</v>
      </c>
      <c r="N64" s="20" t="s">
        <v>11</v>
      </c>
      <c r="O64" s="20" t="s">
        <v>11</v>
      </c>
      <c r="P64" s="20" t="s">
        <v>65</v>
      </c>
      <c r="Q64" s="29">
        <v>0.11</v>
      </c>
      <c r="R64" s="29">
        <v>0.11635514018691588</v>
      </c>
      <c r="S64" s="77" t="e">
        <f>VLOOKUP(I64,#REF!,2,FALSE)</f>
        <v>#REF!</v>
      </c>
    </row>
    <row r="65" spans="2:19" ht="18" customHeight="1">
      <c r="B65" s="67">
        <v>13</v>
      </c>
      <c r="C65" s="17" t="s">
        <v>50</v>
      </c>
      <c r="D65" s="67" t="s">
        <v>150</v>
      </c>
      <c r="E65" s="22" t="s">
        <v>104</v>
      </c>
      <c r="F65" s="67">
        <v>2011</v>
      </c>
      <c r="G65" s="67" t="s">
        <v>23</v>
      </c>
      <c r="H65" s="67">
        <v>20</v>
      </c>
      <c r="I65" s="22" t="s">
        <v>18</v>
      </c>
      <c r="J65" s="29">
        <v>0.18</v>
      </c>
      <c r="K65" s="30">
        <v>8.9999999999999993E-3</v>
      </c>
      <c r="L65" s="30">
        <v>0.18</v>
      </c>
      <c r="M65" s="30">
        <v>8.9999999999999993E-3</v>
      </c>
      <c r="N65" s="20">
        <v>1.2E-2</v>
      </c>
      <c r="O65" s="20">
        <v>1.7999999999999999E-2</v>
      </c>
      <c r="P65" s="20" t="s">
        <v>65</v>
      </c>
      <c r="Q65" s="29" t="s">
        <v>11</v>
      </c>
      <c r="R65" s="29">
        <v>0.27</v>
      </c>
      <c r="S65" s="77" t="e">
        <f>VLOOKUP(I65,#REF!,2,FALSE)</f>
        <v>#REF!</v>
      </c>
    </row>
    <row r="66" spans="2:19">
      <c r="B66" s="67">
        <v>13</v>
      </c>
      <c r="C66" s="17" t="s">
        <v>50</v>
      </c>
      <c r="D66" s="67" t="s">
        <v>150</v>
      </c>
      <c r="E66" s="22" t="s">
        <v>104</v>
      </c>
      <c r="F66" s="67">
        <v>2011</v>
      </c>
      <c r="G66" s="67" t="s">
        <v>23</v>
      </c>
      <c r="H66" s="67">
        <v>20</v>
      </c>
      <c r="I66" s="22" t="s">
        <v>2</v>
      </c>
      <c r="J66" s="29">
        <v>0.21</v>
      </c>
      <c r="K66" s="30">
        <v>1.0499999999999999E-2</v>
      </c>
      <c r="L66" s="30">
        <v>0.21</v>
      </c>
      <c r="M66" s="30">
        <v>1.0499999999999999E-2</v>
      </c>
      <c r="N66" s="20">
        <v>1.4E-2</v>
      </c>
      <c r="O66" s="20">
        <v>2.0999999999999998E-2</v>
      </c>
      <c r="P66" s="20" t="s">
        <v>65</v>
      </c>
      <c r="Q66" s="29" t="s">
        <v>11</v>
      </c>
      <c r="R66" s="29">
        <v>0.35</v>
      </c>
      <c r="S66" s="77" t="e">
        <f>VLOOKUP(I66,#REF!,2,FALSE)</f>
        <v>#REF!</v>
      </c>
    </row>
    <row r="67" spans="2:19">
      <c r="B67" s="67">
        <v>13</v>
      </c>
      <c r="C67" s="17" t="s">
        <v>50</v>
      </c>
      <c r="D67" s="67" t="s">
        <v>150</v>
      </c>
      <c r="E67" s="22" t="s">
        <v>104</v>
      </c>
      <c r="F67" s="67">
        <v>2011</v>
      </c>
      <c r="G67" s="67" t="s">
        <v>23</v>
      </c>
      <c r="H67" s="67">
        <v>20</v>
      </c>
      <c r="I67" s="22" t="s">
        <v>19</v>
      </c>
      <c r="J67" s="29">
        <v>0.12661789532920653</v>
      </c>
      <c r="K67" s="30">
        <v>6.3308947664603267E-3</v>
      </c>
      <c r="L67" s="30">
        <v>0.12661789532920653</v>
      </c>
      <c r="M67" s="30">
        <v>6.3308947664603267E-3</v>
      </c>
      <c r="N67" s="20">
        <v>8.4411930219471017E-3</v>
      </c>
      <c r="O67" s="20">
        <v>1.2661789532920653E-2</v>
      </c>
      <c r="P67" s="20" t="s">
        <v>65</v>
      </c>
      <c r="Q67" s="29" t="s">
        <v>11</v>
      </c>
      <c r="R67" s="29">
        <v>0.20423991726990692</v>
      </c>
      <c r="S67" s="77" t="e">
        <f>VLOOKUP(I67,#REF!,2,FALSE)</f>
        <v>#REF!</v>
      </c>
    </row>
    <row r="68" spans="2:19">
      <c r="B68" s="67">
        <v>13</v>
      </c>
      <c r="C68" s="17" t="s">
        <v>50</v>
      </c>
      <c r="D68" s="67" t="s">
        <v>150</v>
      </c>
      <c r="E68" s="22" t="s">
        <v>104</v>
      </c>
      <c r="F68" s="67">
        <v>2011</v>
      </c>
      <c r="G68" s="67" t="s">
        <v>23</v>
      </c>
      <c r="H68" s="67">
        <v>20</v>
      </c>
      <c r="I68" s="22" t="s">
        <v>3</v>
      </c>
      <c r="J68" s="29">
        <v>0.16</v>
      </c>
      <c r="K68" s="30">
        <v>8.0000000000000002E-3</v>
      </c>
      <c r="L68" s="30">
        <v>0.16</v>
      </c>
      <c r="M68" s="30">
        <v>8.0000000000000002E-3</v>
      </c>
      <c r="N68" s="20">
        <v>1.0666666666666666E-2</v>
      </c>
      <c r="O68" s="20">
        <v>1.6E-2</v>
      </c>
      <c r="P68" s="20" t="s">
        <v>65</v>
      </c>
      <c r="Q68" s="29" t="s">
        <v>11</v>
      </c>
      <c r="R68" s="29">
        <v>0.2</v>
      </c>
      <c r="S68" s="77" t="e">
        <f>VLOOKUP(I68,#REF!,2,FALSE)</f>
        <v>#REF!</v>
      </c>
    </row>
    <row r="69" spans="2:19">
      <c r="B69" s="67">
        <v>13</v>
      </c>
      <c r="C69" s="17" t="s">
        <v>50</v>
      </c>
      <c r="D69" s="67" t="s">
        <v>150</v>
      </c>
      <c r="E69" s="22" t="s">
        <v>104</v>
      </c>
      <c r="F69" s="67">
        <v>2011</v>
      </c>
      <c r="G69" s="67" t="s">
        <v>23</v>
      </c>
      <c r="H69" s="67">
        <v>20</v>
      </c>
      <c r="I69" s="22" t="s">
        <v>0</v>
      </c>
      <c r="J69" s="29">
        <v>0.17</v>
      </c>
      <c r="K69" s="30">
        <v>8.5000000000000006E-3</v>
      </c>
      <c r="L69" s="30">
        <v>0.17</v>
      </c>
      <c r="M69" s="30">
        <v>8.5000000000000006E-3</v>
      </c>
      <c r="N69" s="20">
        <v>1.1333333333333334E-2</v>
      </c>
      <c r="O69" s="20">
        <v>1.7000000000000001E-2</v>
      </c>
      <c r="P69" s="20" t="s">
        <v>65</v>
      </c>
      <c r="Q69" s="29" t="s">
        <v>11</v>
      </c>
      <c r="R69" s="29">
        <v>0.2</v>
      </c>
      <c r="S69" s="77" t="e">
        <f>VLOOKUP(I69,#REF!,2,FALSE)</f>
        <v>#REF!</v>
      </c>
    </row>
    <row r="70" spans="2:19">
      <c r="B70" s="67">
        <v>14</v>
      </c>
      <c r="C70" s="17" t="s">
        <v>50</v>
      </c>
      <c r="D70" s="67" t="s">
        <v>150</v>
      </c>
      <c r="E70" s="22" t="s">
        <v>104</v>
      </c>
      <c r="F70" s="67">
        <v>2013</v>
      </c>
      <c r="G70" s="67" t="s">
        <v>89</v>
      </c>
      <c r="H70" s="67">
        <v>20</v>
      </c>
      <c r="I70" s="22" t="s">
        <v>2</v>
      </c>
      <c r="J70" s="29">
        <v>0.15</v>
      </c>
      <c r="K70" s="30">
        <v>7.4999999999999997E-3</v>
      </c>
      <c r="L70" s="30">
        <v>0.15</v>
      </c>
      <c r="M70" s="30">
        <v>7.4999999999999997E-3</v>
      </c>
      <c r="N70" s="20">
        <v>0.01</v>
      </c>
      <c r="O70" s="20">
        <v>1.4999999999999999E-2</v>
      </c>
      <c r="P70" s="20" t="s">
        <v>65</v>
      </c>
      <c r="Q70" s="29" t="s">
        <v>11</v>
      </c>
      <c r="R70" s="29">
        <v>0.22</v>
      </c>
      <c r="S70" s="77" t="e">
        <f>VLOOKUP(I70,#REF!,2,FALSE)</f>
        <v>#REF!</v>
      </c>
    </row>
    <row r="71" spans="2:19">
      <c r="B71" s="67">
        <v>14</v>
      </c>
      <c r="C71" s="17" t="s">
        <v>50</v>
      </c>
      <c r="D71" s="67" t="s">
        <v>150</v>
      </c>
      <c r="E71" s="22" t="s">
        <v>104</v>
      </c>
      <c r="F71" s="67">
        <v>2013</v>
      </c>
      <c r="G71" s="67" t="s">
        <v>89</v>
      </c>
      <c r="H71" s="67">
        <v>20</v>
      </c>
      <c r="I71" s="22" t="s">
        <v>19</v>
      </c>
      <c r="J71" s="29">
        <v>0.16746126340882003</v>
      </c>
      <c r="K71" s="30">
        <v>8.3730631704410016E-3</v>
      </c>
      <c r="L71" s="30">
        <v>0.16746126340882003</v>
      </c>
      <c r="M71" s="30">
        <v>8.3730631704410016E-3</v>
      </c>
      <c r="N71" s="20">
        <v>1.1164084227254669E-2</v>
      </c>
      <c r="O71" s="20">
        <v>1.6746126340882003E-2</v>
      </c>
      <c r="P71" s="20" t="s">
        <v>65</v>
      </c>
      <c r="Q71" s="29" t="s">
        <v>11</v>
      </c>
      <c r="R71" s="29">
        <v>0.21394517282479142</v>
      </c>
      <c r="S71" s="77" t="e">
        <f>VLOOKUP(I71,#REF!,2,FALSE)</f>
        <v>#REF!</v>
      </c>
    </row>
    <row r="72" spans="2:19">
      <c r="B72" s="67">
        <v>14</v>
      </c>
      <c r="C72" s="17" t="s">
        <v>50</v>
      </c>
      <c r="D72" s="70" t="s">
        <v>150</v>
      </c>
      <c r="E72" s="22" t="s">
        <v>104</v>
      </c>
      <c r="F72" s="70">
        <v>2013</v>
      </c>
      <c r="G72" s="70" t="s">
        <v>89</v>
      </c>
      <c r="H72" s="70">
        <v>20</v>
      </c>
      <c r="I72" s="22" t="s">
        <v>3</v>
      </c>
      <c r="J72" s="29">
        <v>0.17</v>
      </c>
      <c r="K72" s="30">
        <v>8.5000000000000006E-3</v>
      </c>
      <c r="L72" s="30">
        <v>0.17</v>
      </c>
      <c r="M72" s="30">
        <v>8.5000000000000006E-3</v>
      </c>
      <c r="N72" s="20">
        <v>1.1333333333333334E-2</v>
      </c>
      <c r="O72" s="20">
        <v>1.7000000000000001E-2</v>
      </c>
      <c r="P72" s="20" t="s">
        <v>65</v>
      </c>
      <c r="Q72" s="29" t="s">
        <v>11</v>
      </c>
      <c r="R72" s="29">
        <v>0.21</v>
      </c>
      <c r="S72" s="77" t="e">
        <f>VLOOKUP(I72,#REF!,2,FALSE)</f>
        <v>#REF!</v>
      </c>
    </row>
    <row r="73" spans="2:19">
      <c r="B73" s="67">
        <v>14</v>
      </c>
      <c r="C73" s="17" t="s">
        <v>50</v>
      </c>
      <c r="D73" s="70" t="s">
        <v>150</v>
      </c>
      <c r="E73" s="22" t="s">
        <v>104</v>
      </c>
      <c r="F73" s="70">
        <v>2013</v>
      </c>
      <c r="G73" s="70" t="s">
        <v>89</v>
      </c>
      <c r="H73" s="70">
        <v>20</v>
      </c>
      <c r="I73" s="22" t="s">
        <v>0</v>
      </c>
      <c r="J73" s="29">
        <v>0.18</v>
      </c>
      <c r="K73" s="30">
        <v>8.9999999999999993E-3</v>
      </c>
      <c r="L73" s="30">
        <v>0.18</v>
      </c>
      <c r="M73" s="30">
        <v>8.9999999999999993E-3</v>
      </c>
      <c r="N73" s="20">
        <v>1.2E-2</v>
      </c>
      <c r="O73" s="20">
        <v>1.7999999999999999E-2</v>
      </c>
      <c r="P73" s="20" t="s">
        <v>65</v>
      </c>
      <c r="Q73" s="29" t="s">
        <v>11</v>
      </c>
      <c r="R73" s="29">
        <v>0.21</v>
      </c>
      <c r="S73" s="77" t="e">
        <f>VLOOKUP(I73,#REF!,2,FALSE)</f>
        <v>#REF!</v>
      </c>
    </row>
    <row r="74" spans="2:19">
      <c r="B74" s="67">
        <v>14</v>
      </c>
      <c r="C74" s="17" t="s">
        <v>50</v>
      </c>
      <c r="D74" s="70" t="s">
        <v>150</v>
      </c>
      <c r="E74" s="22" t="s">
        <v>104</v>
      </c>
      <c r="F74" s="70">
        <v>2013</v>
      </c>
      <c r="G74" s="70" t="s">
        <v>89</v>
      </c>
      <c r="H74" s="70">
        <v>20</v>
      </c>
      <c r="I74" s="22" t="s">
        <v>18</v>
      </c>
      <c r="J74" s="29">
        <v>0.16</v>
      </c>
      <c r="K74" s="30">
        <v>8.0000000000000002E-3</v>
      </c>
      <c r="L74" s="30">
        <v>0.16</v>
      </c>
      <c r="M74" s="30">
        <v>8.0000000000000002E-3</v>
      </c>
      <c r="N74" s="20">
        <v>1.0666666666666666E-2</v>
      </c>
      <c r="O74" s="20">
        <v>1.6E-2</v>
      </c>
      <c r="P74" s="20" t="s">
        <v>65</v>
      </c>
      <c r="Q74" s="29" t="s">
        <v>11</v>
      </c>
      <c r="R74" s="29">
        <v>0.22</v>
      </c>
      <c r="S74" s="77" t="e">
        <f>VLOOKUP(I74,#REF!,2,FALSE)</f>
        <v>#REF!</v>
      </c>
    </row>
    <row r="75" spans="2:19">
      <c r="B75" s="67">
        <v>15</v>
      </c>
      <c r="C75" s="24" t="s">
        <v>50</v>
      </c>
      <c r="D75" s="70" t="s">
        <v>153</v>
      </c>
      <c r="E75" s="22" t="s">
        <v>104</v>
      </c>
      <c r="F75" s="70">
        <v>2012</v>
      </c>
      <c r="G75" s="70" t="s">
        <v>44</v>
      </c>
      <c r="H75" s="70">
        <v>10</v>
      </c>
      <c r="I75" s="22" t="s">
        <v>18</v>
      </c>
      <c r="J75" s="29">
        <v>0.1729</v>
      </c>
      <c r="K75" s="30">
        <v>1.729E-2</v>
      </c>
      <c r="L75" s="30">
        <v>0.1729</v>
      </c>
      <c r="M75" s="30">
        <v>1.729E-2</v>
      </c>
      <c r="N75" s="31">
        <v>1.1526666666666666E-2</v>
      </c>
      <c r="O75" s="31">
        <v>1.729E-2</v>
      </c>
      <c r="P75" s="20" t="s">
        <v>65</v>
      </c>
      <c r="Q75" s="29">
        <v>0.19</v>
      </c>
      <c r="R75" s="29">
        <v>0.24</v>
      </c>
      <c r="S75" s="77" t="e">
        <f>VLOOKUP(I75,#REF!,2,FALSE)</f>
        <v>#REF!</v>
      </c>
    </row>
    <row r="76" spans="2:19">
      <c r="B76" s="67">
        <v>15</v>
      </c>
      <c r="C76" s="24" t="s">
        <v>50</v>
      </c>
      <c r="D76" s="70" t="s">
        <v>153</v>
      </c>
      <c r="E76" s="22" t="s">
        <v>104</v>
      </c>
      <c r="F76" s="70">
        <v>2012</v>
      </c>
      <c r="G76" s="70" t="s">
        <v>44</v>
      </c>
      <c r="H76" s="70">
        <v>10</v>
      </c>
      <c r="I76" s="22" t="s">
        <v>2</v>
      </c>
      <c r="J76" s="29" t="s">
        <v>11</v>
      </c>
      <c r="K76" s="30" t="s">
        <v>11</v>
      </c>
      <c r="L76" s="30" t="s">
        <v>11</v>
      </c>
      <c r="M76" s="30" t="s">
        <v>11</v>
      </c>
      <c r="N76" s="31" t="s">
        <v>11</v>
      </c>
      <c r="O76" s="31" t="s">
        <v>11</v>
      </c>
      <c r="P76" s="20" t="s">
        <v>65</v>
      </c>
      <c r="Q76" s="29">
        <v>0.3</v>
      </c>
      <c r="R76" s="29">
        <v>0.39</v>
      </c>
      <c r="S76" s="77" t="e">
        <f>VLOOKUP(I76,#REF!,2,FALSE)</f>
        <v>#REF!</v>
      </c>
    </row>
    <row r="77" spans="2:19">
      <c r="B77" s="67">
        <v>15</v>
      </c>
      <c r="C77" s="24" t="s">
        <v>50</v>
      </c>
      <c r="D77" s="70" t="s">
        <v>153</v>
      </c>
      <c r="E77" s="22" t="s">
        <v>104</v>
      </c>
      <c r="F77" s="70">
        <v>2012</v>
      </c>
      <c r="G77" s="70" t="s">
        <v>44</v>
      </c>
      <c r="H77" s="70">
        <v>10</v>
      </c>
      <c r="I77" s="22" t="s">
        <v>19</v>
      </c>
      <c r="J77" s="29" t="s">
        <v>11</v>
      </c>
      <c r="K77" s="30" t="s">
        <v>11</v>
      </c>
      <c r="L77" s="30" t="s">
        <v>11</v>
      </c>
      <c r="M77" s="30" t="s">
        <v>11</v>
      </c>
      <c r="N77" s="31" t="s">
        <v>11</v>
      </c>
      <c r="O77" s="31" t="s">
        <v>11</v>
      </c>
      <c r="P77" s="20" t="s">
        <v>65</v>
      </c>
      <c r="Q77" s="29">
        <v>0.15646458573655336</v>
      </c>
      <c r="R77" s="29">
        <v>0.18706268342258658</v>
      </c>
      <c r="S77" s="77" t="e">
        <f>VLOOKUP(I77,#REF!,2,FALSE)</f>
        <v>#REF!</v>
      </c>
    </row>
    <row r="78" spans="2:19">
      <c r="B78" s="67">
        <v>15</v>
      </c>
      <c r="C78" s="24" t="s">
        <v>50</v>
      </c>
      <c r="D78" s="70" t="s">
        <v>153</v>
      </c>
      <c r="E78" s="22" t="s">
        <v>104</v>
      </c>
      <c r="F78" s="70">
        <v>2012</v>
      </c>
      <c r="G78" s="70" t="s">
        <v>44</v>
      </c>
      <c r="H78" s="70">
        <v>10</v>
      </c>
      <c r="I78" s="22" t="s">
        <v>3</v>
      </c>
      <c r="J78" s="29" t="s">
        <v>11</v>
      </c>
      <c r="K78" s="30" t="s">
        <v>11</v>
      </c>
      <c r="L78" s="30" t="s">
        <v>11</v>
      </c>
      <c r="M78" s="30" t="s">
        <v>11</v>
      </c>
      <c r="N78" s="31" t="s">
        <v>11</v>
      </c>
      <c r="O78" s="31" t="s">
        <v>11</v>
      </c>
      <c r="P78" s="20" t="s">
        <v>65</v>
      </c>
      <c r="Q78" s="29">
        <v>0.28000000000000003</v>
      </c>
      <c r="R78" s="29">
        <v>0.34</v>
      </c>
      <c r="S78" s="77" t="e">
        <f>VLOOKUP(I78,#REF!,2,FALSE)</f>
        <v>#REF!</v>
      </c>
    </row>
    <row r="79" spans="2:19">
      <c r="B79" s="67">
        <v>15</v>
      </c>
      <c r="C79" s="24" t="s">
        <v>50</v>
      </c>
      <c r="D79" s="70" t="s">
        <v>153</v>
      </c>
      <c r="E79" s="22" t="s">
        <v>104</v>
      </c>
      <c r="F79" s="70">
        <v>2012</v>
      </c>
      <c r="G79" s="70" t="s">
        <v>44</v>
      </c>
      <c r="H79" s="70">
        <v>10</v>
      </c>
      <c r="I79" s="22" t="s">
        <v>0</v>
      </c>
      <c r="J79" s="29" t="s">
        <v>11</v>
      </c>
      <c r="K79" s="30" t="s">
        <v>11</v>
      </c>
      <c r="L79" s="30" t="s">
        <v>11</v>
      </c>
      <c r="M79" s="30" t="s">
        <v>11</v>
      </c>
      <c r="N79" s="31" t="s">
        <v>11</v>
      </c>
      <c r="O79" s="31" t="s">
        <v>11</v>
      </c>
      <c r="P79" s="20" t="s">
        <v>65</v>
      </c>
      <c r="Q79" s="29">
        <v>0.1</v>
      </c>
      <c r="R79" s="29">
        <v>0.12</v>
      </c>
      <c r="S79" s="77" t="e">
        <f>VLOOKUP(I79,#REF!,2,FALSE)</f>
        <v>#REF!</v>
      </c>
    </row>
    <row r="80" spans="2:19" ht="18.75" customHeight="1">
      <c r="B80" s="67">
        <v>16</v>
      </c>
      <c r="C80" s="17" t="s">
        <v>50</v>
      </c>
      <c r="D80" s="70" t="s">
        <v>151</v>
      </c>
      <c r="E80" s="22" t="s">
        <v>104</v>
      </c>
      <c r="F80" s="70">
        <v>2013</v>
      </c>
      <c r="G80" s="70" t="s">
        <v>49</v>
      </c>
      <c r="H80" s="70">
        <v>20</v>
      </c>
      <c r="I80" s="22" t="s">
        <v>2</v>
      </c>
      <c r="J80" s="29">
        <v>7.0999999999999994E-2</v>
      </c>
      <c r="K80" s="30">
        <v>3.5499999999999998E-3</v>
      </c>
      <c r="L80" s="30">
        <v>4.2000000000000003E-2</v>
      </c>
      <c r="M80" s="30">
        <v>2.1000000000000003E-3</v>
      </c>
      <c r="N80" s="30">
        <v>4.7333333333333333E-3</v>
      </c>
      <c r="O80" s="30">
        <v>7.0999999999999995E-3</v>
      </c>
      <c r="P80" s="20" t="s">
        <v>64</v>
      </c>
      <c r="Q80" s="29">
        <v>0.12</v>
      </c>
      <c r="R80" s="29">
        <v>0.26</v>
      </c>
      <c r="S80" s="77" t="e">
        <f>VLOOKUP(I80,#REF!,2,FALSE)</f>
        <v>#REF!</v>
      </c>
    </row>
    <row r="81" spans="2:19">
      <c r="B81" s="67">
        <v>16</v>
      </c>
      <c r="C81" s="17" t="s">
        <v>50</v>
      </c>
      <c r="D81" s="70" t="s">
        <v>151</v>
      </c>
      <c r="E81" s="22" t="s">
        <v>104</v>
      </c>
      <c r="F81" s="70">
        <v>2013</v>
      </c>
      <c r="G81" s="70" t="s">
        <v>49</v>
      </c>
      <c r="H81" s="70">
        <v>20</v>
      </c>
      <c r="I81" s="22" t="s">
        <v>19</v>
      </c>
      <c r="J81" s="29" t="s">
        <v>11</v>
      </c>
      <c r="K81" s="30" t="s">
        <v>11</v>
      </c>
      <c r="L81" s="30" t="s">
        <v>11</v>
      </c>
      <c r="M81" s="30" t="s">
        <v>11</v>
      </c>
      <c r="N81" s="30" t="s">
        <v>11</v>
      </c>
      <c r="O81" s="30" t="s">
        <v>11</v>
      </c>
      <c r="P81" s="20" t="s">
        <v>65</v>
      </c>
      <c r="Q81" s="29" t="s">
        <v>11</v>
      </c>
      <c r="R81" s="29" t="s">
        <v>11</v>
      </c>
      <c r="S81" s="77" t="e">
        <f>VLOOKUP(I81,#REF!,2,FALSE)</f>
        <v>#REF!</v>
      </c>
    </row>
    <row r="82" spans="2:19">
      <c r="B82" s="67">
        <v>16</v>
      </c>
      <c r="C82" s="17" t="s">
        <v>50</v>
      </c>
      <c r="D82" s="70" t="s">
        <v>151</v>
      </c>
      <c r="E82" s="22" t="s">
        <v>104</v>
      </c>
      <c r="F82" s="70">
        <v>2013</v>
      </c>
      <c r="G82" s="70" t="s">
        <v>49</v>
      </c>
      <c r="H82" s="70">
        <v>20</v>
      </c>
      <c r="I82" s="22" t="s">
        <v>3</v>
      </c>
      <c r="J82" s="29">
        <v>4.7E-2</v>
      </c>
      <c r="K82" s="30">
        <v>2.3500000000000001E-3</v>
      </c>
      <c r="L82" s="30">
        <v>3.4000000000000002E-2</v>
      </c>
      <c r="M82" s="30">
        <v>1.7000000000000001E-3</v>
      </c>
      <c r="N82" s="30">
        <v>3.1333333333333335E-3</v>
      </c>
      <c r="O82" s="30">
        <v>4.7000000000000002E-3</v>
      </c>
      <c r="P82" s="20" t="s">
        <v>64</v>
      </c>
      <c r="Q82" s="29">
        <v>0.08</v>
      </c>
      <c r="R82" s="29">
        <v>0.17</v>
      </c>
      <c r="S82" s="77" t="e">
        <f>VLOOKUP(I82,#REF!,2,FALSE)</f>
        <v>#REF!</v>
      </c>
    </row>
    <row r="83" spans="2:19">
      <c r="B83" s="67">
        <v>16</v>
      </c>
      <c r="C83" s="17" t="s">
        <v>50</v>
      </c>
      <c r="D83" s="70" t="s">
        <v>151</v>
      </c>
      <c r="E83" s="22" t="s">
        <v>104</v>
      </c>
      <c r="F83" s="70">
        <v>2013</v>
      </c>
      <c r="G83" s="70" t="s">
        <v>49</v>
      </c>
      <c r="H83" s="70">
        <v>20</v>
      </c>
      <c r="I83" s="22" t="s">
        <v>0</v>
      </c>
      <c r="J83" s="29" t="s">
        <v>11</v>
      </c>
      <c r="K83" s="30" t="s">
        <v>11</v>
      </c>
      <c r="L83" s="30" t="s">
        <v>11</v>
      </c>
      <c r="M83" s="30" t="s">
        <v>11</v>
      </c>
      <c r="N83" s="30" t="s">
        <v>11</v>
      </c>
      <c r="O83" s="30" t="s">
        <v>11</v>
      </c>
      <c r="P83" s="20" t="s">
        <v>65</v>
      </c>
      <c r="Q83" s="29" t="s">
        <v>11</v>
      </c>
      <c r="R83" s="29" t="s">
        <v>11</v>
      </c>
      <c r="S83" s="77" t="e">
        <f>VLOOKUP(I83,#REF!,2,FALSE)</f>
        <v>#REF!</v>
      </c>
    </row>
    <row r="84" spans="2:19">
      <c r="B84" s="67">
        <v>16</v>
      </c>
      <c r="C84" s="17" t="s">
        <v>50</v>
      </c>
      <c r="D84" s="67" t="s">
        <v>151</v>
      </c>
      <c r="E84" s="22" t="s">
        <v>104</v>
      </c>
      <c r="F84" s="67">
        <v>2013</v>
      </c>
      <c r="G84" s="67" t="s">
        <v>49</v>
      </c>
      <c r="H84" s="67">
        <v>20</v>
      </c>
      <c r="I84" s="22" t="s">
        <v>18</v>
      </c>
      <c r="J84" s="29">
        <v>6.0999999999999999E-2</v>
      </c>
      <c r="K84" s="30">
        <v>3.0499999999999998E-3</v>
      </c>
      <c r="L84" s="30">
        <v>3.9E-2</v>
      </c>
      <c r="M84" s="30">
        <v>1.9499999999999999E-3</v>
      </c>
      <c r="N84" s="30">
        <v>4.0666666666666663E-3</v>
      </c>
      <c r="O84" s="30">
        <v>6.0999999999999995E-3</v>
      </c>
      <c r="P84" s="20" t="s">
        <v>64</v>
      </c>
      <c r="Q84" s="29">
        <v>0.1</v>
      </c>
      <c r="R84" s="29">
        <v>0.22</v>
      </c>
      <c r="S84" s="77" t="e">
        <f>VLOOKUP(I84,#REF!,2,FALSE)</f>
        <v>#REF!</v>
      </c>
    </row>
    <row r="85" spans="2:19" ht="14.25" customHeight="1">
      <c r="B85" s="67">
        <v>17</v>
      </c>
      <c r="C85" s="24" t="s">
        <v>50</v>
      </c>
      <c r="D85" s="67" t="s">
        <v>51</v>
      </c>
      <c r="E85" s="22" t="s">
        <v>104</v>
      </c>
      <c r="F85" s="67">
        <v>2013</v>
      </c>
      <c r="G85" s="67" t="s">
        <v>106</v>
      </c>
      <c r="H85" s="67">
        <v>20</v>
      </c>
      <c r="I85" s="22" t="s">
        <v>18</v>
      </c>
      <c r="J85" s="29">
        <v>0.12</v>
      </c>
      <c r="K85" s="30">
        <v>6.0000000000000001E-3</v>
      </c>
      <c r="L85" s="30">
        <v>0.12</v>
      </c>
      <c r="M85" s="30">
        <v>6.0000000000000001E-3</v>
      </c>
      <c r="N85" s="20">
        <v>8.0000000000000002E-3</v>
      </c>
      <c r="O85" s="20">
        <v>1.2E-2</v>
      </c>
      <c r="P85" s="20" t="s">
        <v>65</v>
      </c>
      <c r="Q85" s="29" t="s">
        <v>11</v>
      </c>
      <c r="R85" s="29">
        <v>0.15</v>
      </c>
      <c r="S85" s="77" t="e">
        <f>VLOOKUP(I85,#REF!,2,FALSE)</f>
        <v>#REF!</v>
      </c>
    </row>
    <row r="86" spans="2:19" ht="14.25" customHeight="1">
      <c r="B86" s="67">
        <v>17</v>
      </c>
      <c r="C86" s="24" t="s">
        <v>50</v>
      </c>
      <c r="D86" s="67" t="s">
        <v>51</v>
      </c>
      <c r="E86" s="22" t="s">
        <v>104</v>
      </c>
      <c r="F86" s="67">
        <v>2013</v>
      </c>
      <c r="G86" s="67" t="s">
        <v>106</v>
      </c>
      <c r="H86" s="67">
        <v>20</v>
      </c>
      <c r="I86" s="22" t="s">
        <v>2</v>
      </c>
      <c r="J86" s="29">
        <v>0.15</v>
      </c>
      <c r="K86" s="30">
        <v>7.4999999999999997E-3</v>
      </c>
      <c r="L86" s="30">
        <v>0.15</v>
      </c>
      <c r="M86" s="30">
        <v>7.4999999999999997E-3</v>
      </c>
      <c r="N86" s="20">
        <v>0.01</v>
      </c>
      <c r="O86" s="20">
        <v>1.4999999999999999E-2</v>
      </c>
      <c r="P86" s="20" t="s">
        <v>65</v>
      </c>
      <c r="Q86" s="29" t="s">
        <v>11</v>
      </c>
      <c r="R86" s="29">
        <v>0.21</v>
      </c>
      <c r="S86" s="77" t="e">
        <f>VLOOKUP(I86,#REF!,2,FALSE)</f>
        <v>#REF!</v>
      </c>
    </row>
    <row r="87" spans="2:19" ht="14.25" customHeight="1">
      <c r="B87" s="67">
        <v>17</v>
      </c>
      <c r="C87" s="24" t="s">
        <v>50</v>
      </c>
      <c r="D87" s="67" t="s">
        <v>51</v>
      </c>
      <c r="E87" s="22" t="s">
        <v>104</v>
      </c>
      <c r="F87" s="67">
        <v>2013</v>
      </c>
      <c r="G87" s="67" t="s">
        <v>106</v>
      </c>
      <c r="H87" s="67">
        <v>20</v>
      </c>
      <c r="I87" s="22" t="s">
        <v>19</v>
      </c>
      <c r="J87" s="29">
        <v>0.11383582860092928</v>
      </c>
      <c r="K87" s="30">
        <v>5.6917914300464636E-3</v>
      </c>
      <c r="L87" s="30">
        <v>0.11383582860092928</v>
      </c>
      <c r="M87" s="30">
        <v>5.6917914300464636E-3</v>
      </c>
      <c r="N87" s="20">
        <v>7.589055240061952E-3</v>
      </c>
      <c r="O87" s="20">
        <v>1.1383582860092927E-2</v>
      </c>
      <c r="P87" s="20" t="s">
        <v>65</v>
      </c>
      <c r="Q87" s="29" t="s">
        <v>11</v>
      </c>
      <c r="R87" s="29">
        <v>0.13551884357253485</v>
      </c>
      <c r="S87" s="77" t="e">
        <f>VLOOKUP(I87,#REF!,2,FALSE)</f>
        <v>#REF!</v>
      </c>
    </row>
    <row r="88" spans="2:19" ht="14.25" customHeight="1">
      <c r="B88" s="67">
        <v>17</v>
      </c>
      <c r="C88" s="24" t="s">
        <v>50</v>
      </c>
      <c r="D88" s="70" t="s">
        <v>51</v>
      </c>
      <c r="E88" s="22" t="s">
        <v>104</v>
      </c>
      <c r="F88" s="70">
        <v>2013</v>
      </c>
      <c r="G88" s="70" t="s">
        <v>106</v>
      </c>
      <c r="H88" s="70">
        <v>20</v>
      </c>
      <c r="I88" s="22" t="s">
        <v>3</v>
      </c>
      <c r="J88" s="29">
        <v>0.15</v>
      </c>
      <c r="K88" s="30">
        <v>7.4999999999999997E-3</v>
      </c>
      <c r="L88" s="30">
        <v>0.15</v>
      </c>
      <c r="M88" s="30">
        <v>7.4999999999999997E-3</v>
      </c>
      <c r="N88" s="20">
        <v>0.01</v>
      </c>
      <c r="O88" s="20">
        <v>1.4999999999999999E-2</v>
      </c>
      <c r="P88" s="20" t="s">
        <v>65</v>
      </c>
      <c r="Q88" s="29" t="s">
        <v>11</v>
      </c>
      <c r="R88" s="29">
        <v>0.19</v>
      </c>
      <c r="S88" s="77" t="e">
        <f>VLOOKUP(I88,#REF!,2,FALSE)</f>
        <v>#REF!</v>
      </c>
    </row>
    <row r="89" spans="2:19" ht="14.25" customHeight="1">
      <c r="B89" s="67">
        <v>17</v>
      </c>
      <c r="C89" s="24" t="s">
        <v>50</v>
      </c>
      <c r="D89" s="70" t="s">
        <v>51</v>
      </c>
      <c r="E89" s="22" t="s">
        <v>104</v>
      </c>
      <c r="F89" s="70">
        <v>2013</v>
      </c>
      <c r="G89" s="70" t="s">
        <v>106</v>
      </c>
      <c r="H89" s="70">
        <v>20</v>
      </c>
      <c r="I89" s="22" t="s">
        <v>0</v>
      </c>
      <c r="J89" s="29">
        <v>0.09</v>
      </c>
      <c r="K89" s="30">
        <v>4.4999999999999997E-3</v>
      </c>
      <c r="L89" s="30">
        <v>0.09</v>
      </c>
      <c r="M89" s="30">
        <v>4.4999999999999997E-3</v>
      </c>
      <c r="N89" s="20">
        <v>6.0000000000000001E-3</v>
      </c>
      <c r="O89" s="20">
        <v>8.9999999999999993E-3</v>
      </c>
      <c r="P89" s="20" t="s">
        <v>65</v>
      </c>
      <c r="Q89" s="29" t="s">
        <v>11</v>
      </c>
      <c r="R89" s="29">
        <v>0.1</v>
      </c>
      <c r="S89" s="77" t="e">
        <f>VLOOKUP(I89,#REF!,2,FALSE)</f>
        <v>#REF!</v>
      </c>
    </row>
    <row r="90" spans="2:19" ht="14.25" customHeight="1">
      <c r="B90" s="67">
        <v>17</v>
      </c>
      <c r="C90" s="17" t="s">
        <v>50</v>
      </c>
      <c r="D90" s="70" t="s">
        <v>51</v>
      </c>
      <c r="E90" s="22" t="s">
        <v>104</v>
      </c>
      <c r="F90" s="70">
        <v>2013</v>
      </c>
      <c r="G90" s="28" t="s">
        <v>106</v>
      </c>
      <c r="H90" s="28">
        <v>20</v>
      </c>
      <c r="I90" s="28" t="s">
        <v>132</v>
      </c>
      <c r="J90" s="30">
        <v>0.1</v>
      </c>
      <c r="K90" s="30">
        <v>5.0000000000000001E-3</v>
      </c>
      <c r="L90" s="30">
        <v>0.1</v>
      </c>
      <c r="M90" s="30">
        <v>5.0000000000000001E-3</v>
      </c>
      <c r="N90" s="20">
        <v>6.6666666666666671E-3</v>
      </c>
      <c r="O90" s="20">
        <v>0.01</v>
      </c>
      <c r="P90" s="20" t="s">
        <v>65</v>
      </c>
      <c r="Q90" s="30" t="s">
        <v>11</v>
      </c>
      <c r="R90" s="30">
        <v>0.12</v>
      </c>
      <c r="S90" s="77" t="e">
        <f>VLOOKUP(I90,#REF!,2,FALSE)</f>
        <v>#REF!</v>
      </c>
    </row>
    <row r="91" spans="2:19" ht="14.25" customHeight="1">
      <c r="B91" s="67">
        <v>17</v>
      </c>
      <c r="C91" s="68" t="s">
        <v>50</v>
      </c>
      <c r="D91" s="70" t="s">
        <v>51</v>
      </c>
      <c r="E91" s="22" t="s">
        <v>104</v>
      </c>
      <c r="F91" s="70">
        <v>2013</v>
      </c>
      <c r="G91" s="70" t="s">
        <v>106</v>
      </c>
      <c r="H91" s="70">
        <v>20</v>
      </c>
      <c r="I91" s="28" t="s">
        <v>136</v>
      </c>
      <c r="J91" s="30">
        <v>0.3</v>
      </c>
      <c r="K91" s="30">
        <v>1.4999999999999999E-2</v>
      </c>
      <c r="L91" s="30">
        <v>0.3</v>
      </c>
      <c r="M91" s="30">
        <v>1.4999999999999999E-2</v>
      </c>
      <c r="N91" s="30">
        <v>0.02</v>
      </c>
      <c r="O91" s="30">
        <v>0.03</v>
      </c>
      <c r="P91" s="20" t="s">
        <v>65</v>
      </c>
      <c r="Q91" s="30" t="s">
        <v>11</v>
      </c>
      <c r="R91" s="30">
        <v>0.35</v>
      </c>
      <c r="S91" s="77" t="e">
        <f>VLOOKUP(I91,#REF!,2,FALSE)</f>
        <v>#REF!</v>
      </c>
    </row>
    <row r="92" spans="2:19">
      <c r="B92" s="67">
        <v>18</v>
      </c>
      <c r="C92" s="17" t="s">
        <v>108</v>
      </c>
      <c r="D92" s="70" t="s">
        <v>107</v>
      </c>
      <c r="E92" s="22" t="s">
        <v>127</v>
      </c>
      <c r="F92" s="70">
        <v>2009</v>
      </c>
      <c r="G92" s="70" t="s">
        <v>48</v>
      </c>
      <c r="H92" s="70">
        <v>7</v>
      </c>
      <c r="I92" s="22" t="s">
        <v>18</v>
      </c>
      <c r="J92" s="29">
        <v>0.112</v>
      </c>
      <c r="K92" s="30">
        <v>1.6E-2</v>
      </c>
      <c r="L92" s="30">
        <v>0.112</v>
      </c>
      <c r="M92" s="30">
        <v>1.6E-2</v>
      </c>
      <c r="N92" s="20">
        <v>7.4666666666666666E-3</v>
      </c>
      <c r="O92" s="20">
        <v>1.12E-2</v>
      </c>
      <c r="P92" s="20" t="s">
        <v>65</v>
      </c>
      <c r="Q92" s="29">
        <v>0.18</v>
      </c>
      <c r="R92" s="29" t="s">
        <v>11</v>
      </c>
      <c r="S92" s="77" t="e">
        <f>VLOOKUP(I92,#REF!,2,FALSE)</f>
        <v>#REF!</v>
      </c>
    </row>
    <row r="93" spans="2:19">
      <c r="B93" s="67">
        <v>18</v>
      </c>
      <c r="C93" s="17" t="s">
        <v>108</v>
      </c>
      <c r="D93" s="70" t="s">
        <v>107</v>
      </c>
      <c r="E93" s="22" t="s">
        <v>127</v>
      </c>
      <c r="F93" s="70">
        <v>2009</v>
      </c>
      <c r="G93" s="70" t="s">
        <v>48</v>
      </c>
      <c r="H93" s="70">
        <v>7</v>
      </c>
      <c r="I93" s="22" t="s">
        <v>2</v>
      </c>
      <c r="J93" s="29" t="s">
        <v>11</v>
      </c>
      <c r="K93" s="30" t="s">
        <v>11</v>
      </c>
      <c r="L93" s="30" t="s">
        <v>11</v>
      </c>
      <c r="M93" s="30" t="s">
        <v>11</v>
      </c>
      <c r="N93" s="20" t="s">
        <v>11</v>
      </c>
      <c r="O93" s="20" t="s">
        <v>11</v>
      </c>
      <c r="P93" s="20" t="s">
        <v>65</v>
      </c>
      <c r="Q93" s="29" t="s">
        <v>11</v>
      </c>
      <c r="R93" s="29" t="s">
        <v>11</v>
      </c>
      <c r="S93" s="77" t="e">
        <f>VLOOKUP(I93,#REF!,2,FALSE)</f>
        <v>#REF!</v>
      </c>
    </row>
    <row r="94" spans="2:19">
      <c r="B94" s="67">
        <v>18</v>
      </c>
      <c r="C94" s="17" t="s">
        <v>108</v>
      </c>
      <c r="D94" s="70" t="s">
        <v>107</v>
      </c>
      <c r="E94" s="22" t="s">
        <v>127</v>
      </c>
      <c r="F94" s="70">
        <v>2009</v>
      </c>
      <c r="G94" s="70" t="s">
        <v>48</v>
      </c>
      <c r="H94" s="70">
        <v>7</v>
      </c>
      <c r="I94" s="22" t="s">
        <v>19</v>
      </c>
      <c r="J94" s="29" t="s">
        <v>11</v>
      </c>
      <c r="K94" s="30" t="s">
        <v>11</v>
      </c>
      <c r="L94" s="30" t="s">
        <v>11</v>
      </c>
      <c r="M94" s="30" t="s">
        <v>11</v>
      </c>
      <c r="N94" s="20" t="s">
        <v>11</v>
      </c>
      <c r="O94" s="20" t="s">
        <v>11</v>
      </c>
      <c r="P94" s="20" t="s">
        <v>65</v>
      </c>
      <c r="Q94" s="29" t="s">
        <v>11</v>
      </c>
      <c r="R94" s="29" t="s">
        <v>11</v>
      </c>
      <c r="S94" s="77" t="e">
        <f>VLOOKUP(I94,#REF!,2,FALSE)</f>
        <v>#REF!</v>
      </c>
    </row>
    <row r="95" spans="2:19">
      <c r="B95" s="67">
        <v>18</v>
      </c>
      <c r="C95" s="17" t="s">
        <v>108</v>
      </c>
      <c r="D95" s="70" t="s">
        <v>107</v>
      </c>
      <c r="E95" s="22" t="s">
        <v>127</v>
      </c>
      <c r="F95" s="70">
        <v>2009</v>
      </c>
      <c r="G95" s="70" t="s">
        <v>48</v>
      </c>
      <c r="H95" s="70">
        <v>7</v>
      </c>
      <c r="I95" s="22" t="s">
        <v>3</v>
      </c>
      <c r="J95" s="29" t="s">
        <v>11</v>
      </c>
      <c r="K95" s="30" t="s">
        <v>11</v>
      </c>
      <c r="L95" s="30" t="s">
        <v>11</v>
      </c>
      <c r="M95" s="30" t="s">
        <v>11</v>
      </c>
      <c r="N95" s="20" t="s">
        <v>11</v>
      </c>
      <c r="O95" s="20" t="s">
        <v>11</v>
      </c>
      <c r="P95" s="20" t="s">
        <v>65</v>
      </c>
      <c r="Q95" s="29" t="s">
        <v>11</v>
      </c>
      <c r="R95" s="29" t="s">
        <v>11</v>
      </c>
      <c r="S95" s="77" t="e">
        <f>VLOOKUP(I95,#REF!,2,FALSE)</f>
        <v>#REF!</v>
      </c>
    </row>
    <row r="96" spans="2:19">
      <c r="B96" s="67">
        <v>18</v>
      </c>
      <c r="C96" s="17" t="s">
        <v>108</v>
      </c>
      <c r="D96" s="70" t="s">
        <v>107</v>
      </c>
      <c r="E96" s="22" t="s">
        <v>127</v>
      </c>
      <c r="F96" s="70">
        <v>2009</v>
      </c>
      <c r="G96" s="70" t="s">
        <v>48</v>
      </c>
      <c r="H96" s="70">
        <v>7</v>
      </c>
      <c r="I96" s="22" t="s">
        <v>0</v>
      </c>
      <c r="J96" s="29" t="s">
        <v>11</v>
      </c>
      <c r="K96" s="30" t="s">
        <v>11</v>
      </c>
      <c r="L96" s="30" t="s">
        <v>11</v>
      </c>
      <c r="M96" s="30" t="s">
        <v>11</v>
      </c>
      <c r="N96" s="20" t="s">
        <v>11</v>
      </c>
      <c r="O96" s="20" t="s">
        <v>11</v>
      </c>
      <c r="P96" s="20" t="s">
        <v>65</v>
      </c>
      <c r="Q96" s="29" t="s">
        <v>11</v>
      </c>
      <c r="R96" s="29" t="s">
        <v>11</v>
      </c>
      <c r="S96" s="77" t="e">
        <f>VLOOKUP(I96,#REF!,2,FALSE)</f>
        <v>#REF!</v>
      </c>
    </row>
    <row r="97" spans="2:19" ht="17.25" customHeight="1">
      <c r="B97" s="67">
        <v>19</v>
      </c>
      <c r="C97" s="17" t="s">
        <v>79</v>
      </c>
      <c r="D97" s="70" t="s">
        <v>148</v>
      </c>
      <c r="E97" s="22" t="s">
        <v>104</v>
      </c>
      <c r="F97" s="70">
        <v>2012</v>
      </c>
      <c r="G97" s="70" t="s">
        <v>77</v>
      </c>
      <c r="H97" s="70">
        <v>11</v>
      </c>
      <c r="I97" s="22" t="s">
        <v>2</v>
      </c>
      <c r="J97" s="29">
        <v>8.4000000000000005E-2</v>
      </c>
      <c r="K97" s="30">
        <v>7.6363636363636364E-3</v>
      </c>
      <c r="L97" s="30">
        <v>5.0999999999999997E-2</v>
      </c>
      <c r="M97" s="30">
        <v>4.6363636363636364E-3</v>
      </c>
      <c r="N97" s="20">
        <v>5.5999999999999999E-3</v>
      </c>
      <c r="O97" s="20">
        <v>8.4000000000000012E-3</v>
      </c>
      <c r="P97" s="20" t="s">
        <v>64</v>
      </c>
      <c r="Q97" s="29">
        <v>0.129</v>
      </c>
      <c r="R97" s="29">
        <v>0.255</v>
      </c>
      <c r="S97" s="77" t="e">
        <f>VLOOKUP(I97,#REF!,2,FALSE)</f>
        <v>#REF!</v>
      </c>
    </row>
    <row r="98" spans="2:19">
      <c r="B98" s="67">
        <v>19</v>
      </c>
      <c r="C98" s="17" t="s">
        <v>79</v>
      </c>
      <c r="D98" s="70" t="s">
        <v>148</v>
      </c>
      <c r="E98" s="22" t="s">
        <v>104</v>
      </c>
      <c r="F98" s="70">
        <v>2012</v>
      </c>
      <c r="G98" s="70" t="s">
        <v>77</v>
      </c>
      <c r="H98" s="70">
        <v>11</v>
      </c>
      <c r="I98" s="22" t="s">
        <v>19</v>
      </c>
      <c r="J98" s="29">
        <v>0.154</v>
      </c>
      <c r="K98" s="30">
        <v>1.4E-2</v>
      </c>
      <c r="L98" s="30">
        <v>8.9546191247974069E-2</v>
      </c>
      <c r="M98" s="30">
        <v>8.1405628407249155E-3</v>
      </c>
      <c r="N98" s="20">
        <v>1.0266666666666667E-2</v>
      </c>
      <c r="O98" s="20">
        <v>1.54E-2</v>
      </c>
      <c r="P98" s="20" t="s">
        <v>64</v>
      </c>
      <c r="Q98" s="29">
        <v>0.25600000000000001</v>
      </c>
      <c r="R98" s="29">
        <v>0.26900000000000002</v>
      </c>
      <c r="S98" s="77" t="e">
        <f>VLOOKUP(I98,#REF!,2,FALSE)</f>
        <v>#REF!</v>
      </c>
    </row>
    <row r="99" spans="2:19">
      <c r="B99" s="67">
        <v>19</v>
      </c>
      <c r="C99" s="17" t="s">
        <v>79</v>
      </c>
      <c r="D99" s="70" t="s">
        <v>148</v>
      </c>
      <c r="E99" s="22" t="s">
        <v>104</v>
      </c>
      <c r="F99" s="70">
        <v>2012</v>
      </c>
      <c r="G99" s="70" t="s">
        <v>77</v>
      </c>
      <c r="H99" s="70">
        <v>11</v>
      </c>
      <c r="I99" s="22" t="s">
        <v>3</v>
      </c>
      <c r="J99" s="29">
        <v>0.184</v>
      </c>
      <c r="K99" s="30">
        <v>1.6727272727272726E-2</v>
      </c>
      <c r="L99" s="30">
        <v>0.115</v>
      </c>
      <c r="M99" s="30">
        <v>1.0454545454545454E-2</v>
      </c>
      <c r="N99" s="20">
        <v>1.2266666666666667E-2</v>
      </c>
      <c r="O99" s="20">
        <v>1.84E-2</v>
      </c>
      <c r="P99" s="20" t="s">
        <v>64</v>
      </c>
      <c r="Q99" s="29">
        <v>0.27100000000000002</v>
      </c>
      <c r="R99" s="29">
        <v>0.34300000000000003</v>
      </c>
      <c r="S99" s="77" t="e">
        <f>VLOOKUP(I99,#REF!,2,FALSE)</f>
        <v>#REF!</v>
      </c>
    </row>
    <row r="100" spans="2:19">
      <c r="B100" s="67">
        <v>19</v>
      </c>
      <c r="C100" s="17" t="s">
        <v>79</v>
      </c>
      <c r="D100" s="70" t="s">
        <v>148</v>
      </c>
      <c r="E100" s="22" t="s">
        <v>104</v>
      </c>
      <c r="F100" s="70">
        <v>2012</v>
      </c>
      <c r="G100" s="70" t="s">
        <v>77</v>
      </c>
      <c r="H100" s="70">
        <v>11</v>
      </c>
      <c r="I100" s="22" t="s">
        <v>0</v>
      </c>
      <c r="J100" s="29">
        <v>0.115</v>
      </c>
      <c r="K100" s="30">
        <v>1.0454545454545454E-2</v>
      </c>
      <c r="L100" s="30">
        <v>7.0999999999999994E-2</v>
      </c>
      <c r="M100" s="30">
        <v>6.4545454545454541E-3</v>
      </c>
      <c r="N100" s="20">
        <v>7.6666666666666671E-3</v>
      </c>
      <c r="O100" s="20">
        <v>1.15E-2</v>
      </c>
      <c r="P100" s="20" t="s">
        <v>64</v>
      </c>
      <c r="Q100" s="29">
        <v>0.18099999999999999</v>
      </c>
      <c r="R100" s="29">
        <v>0.19700000000000001</v>
      </c>
      <c r="S100" s="77" t="e">
        <f>VLOOKUP(I100,#REF!,2,FALSE)</f>
        <v>#REF!</v>
      </c>
    </row>
    <row r="101" spans="2:19">
      <c r="B101" s="67">
        <v>19</v>
      </c>
      <c r="C101" s="17" t="s">
        <v>79</v>
      </c>
      <c r="D101" s="70" t="s">
        <v>148</v>
      </c>
      <c r="E101" s="22" t="s">
        <v>104</v>
      </c>
      <c r="F101" s="70">
        <v>2012</v>
      </c>
      <c r="G101" s="70" t="s">
        <v>77</v>
      </c>
      <c r="H101" s="70">
        <v>11</v>
      </c>
      <c r="I101" s="22" t="s">
        <v>18</v>
      </c>
      <c r="J101" s="29">
        <v>0.122</v>
      </c>
      <c r="K101" s="30">
        <v>1.1090909090909091E-2</v>
      </c>
      <c r="L101" s="30">
        <v>7.5999999999999998E-2</v>
      </c>
      <c r="M101" s="30">
        <v>6.909090909090909E-3</v>
      </c>
      <c r="N101" s="20">
        <v>8.1333333333333327E-3</v>
      </c>
      <c r="O101" s="20">
        <v>1.2199999999999999E-2</v>
      </c>
      <c r="P101" s="20" t="s">
        <v>64</v>
      </c>
      <c r="Q101" s="29">
        <v>0.186</v>
      </c>
      <c r="R101" s="29">
        <v>0.25600000000000001</v>
      </c>
      <c r="S101" s="77" t="e">
        <f>VLOOKUP(I101,#REF!,2,FALSE)</f>
        <v>#REF!</v>
      </c>
    </row>
    <row r="102" spans="2:19">
      <c r="B102" s="70">
        <v>20</v>
      </c>
      <c r="C102" s="17" t="s">
        <v>79</v>
      </c>
      <c r="D102" s="70" t="s">
        <v>90</v>
      </c>
      <c r="E102" s="22" t="s">
        <v>104</v>
      </c>
      <c r="F102" s="70">
        <v>2013</v>
      </c>
      <c r="G102" s="70" t="s">
        <v>89</v>
      </c>
      <c r="H102" s="70">
        <v>20</v>
      </c>
      <c r="I102" s="22" t="s">
        <v>18</v>
      </c>
      <c r="J102" s="29">
        <v>0.10651338822869495</v>
      </c>
      <c r="K102" s="30">
        <v>5.3256694114347473E-3</v>
      </c>
      <c r="L102" s="30">
        <v>0.10651338822869495</v>
      </c>
      <c r="M102" s="30">
        <v>5.3256694114347473E-3</v>
      </c>
      <c r="N102" s="20">
        <v>7.1008925485796636E-3</v>
      </c>
      <c r="O102" s="20">
        <v>1.0651338822869495E-2</v>
      </c>
      <c r="P102" s="20" t="s">
        <v>65</v>
      </c>
      <c r="Q102" s="29">
        <v>0.20893010767936318</v>
      </c>
      <c r="R102" s="29">
        <v>0.34191427878146163</v>
      </c>
      <c r="S102" s="77" t="e">
        <f>VLOOKUP(I102,#REF!,2,FALSE)</f>
        <v>#REF!</v>
      </c>
    </row>
    <row r="103" spans="2:19">
      <c r="B103" s="67">
        <v>21</v>
      </c>
      <c r="C103" s="17" t="s">
        <v>79</v>
      </c>
      <c r="D103" s="70" t="s">
        <v>63</v>
      </c>
      <c r="E103" s="22" t="s">
        <v>104</v>
      </c>
      <c r="F103" s="70">
        <v>2013</v>
      </c>
      <c r="G103" s="70" t="s">
        <v>91</v>
      </c>
      <c r="H103" s="70">
        <v>22</v>
      </c>
      <c r="I103" s="22" t="s">
        <v>2</v>
      </c>
      <c r="J103" s="29">
        <v>0.10849644073042401</v>
      </c>
      <c r="K103" s="30">
        <v>4.9316563968374548E-3</v>
      </c>
      <c r="L103" s="30">
        <v>0.10849644073042401</v>
      </c>
      <c r="M103" s="30">
        <v>4.9316563968374548E-3</v>
      </c>
      <c r="N103" s="20">
        <v>7.233096048694934E-3</v>
      </c>
      <c r="O103" s="20">
        <v>1.0849644073042401E-2</v>
      </c>
      <c r="P103" s="20" t="s">
        <v>65</v>
      </c>
      <c r="Q103" s="29">
        <v>0.20300000000000001</v>
      </c>
      <c r="R103" s="29">
        <v>0.497</v>
      </c>
      <c r="S103" s="77" t="e">
        <f>VLOOKUP(I103,#REF!,2,FALSE)</f>
        <v>#REF!</v>
      </c>
    </row>
    <row r="104" spans="2:19">
      <c r="B104" s="67">
        <v>21</v>
      </c>
      <c r="C104" s="17" t="s">
        <v>79</v>
      </c>
      <c r="D104" s="70" t="s">
        <v>63</v>
      </c>
      <c r="E104" s="22" t="s">
        <v>104</v>
      </c>
      <c r="F104" s="70">
        <v>2013</v>
      </c>
      <c r="G104" s="70" t="s">
        <v>91</v>
      </c>
      <c r="H104" s="70">
        <v>22</v>
      </c>
      <c r="I104" s="22" t="s">
        <v>19</v>
      </c>
      <c r="J104" s="29">
        <v>0.14433903536977491</v>
      </c>
      <c r="K104" s="30">
        <v>6.5608652440806775E-3</v>
      </c>
      <c r="L104" s="30">
        <v>0.14433903536977491</v>
      </c>
      <c r="M104" s="30">
        <v>6.5608652440806775E-3</v>
      </c>
      <c r="N104" s="20">
        <v>9.6226023579849933E-3</v>
      </c>
      <c r="O104" s="20">
        <v>1.4433903536977492E-2</v>
      </c>
      <c r="P104" s="20" t="s">
        <v>65</v>
      </c>
      <c r="Q104" s="29">
        <v>0.26240560949298813</v>
      </c>
      <c r="R104" s="29">
        <v>0.3291479084262256</v>
      </c>
      <c r="S104" s="77" t="e">
        <f>VLOOKUP(I104,#REF!,2,FALSE)</f>
        <v>#REF!</v>
      </c>
    </row>
    <row r="105" spans="2:19">
      <c r="B105" s="67">
        <v>21</v>
      </c>
      <c r="C105" s="17" t="s">
        <v>79</v>
      </c>
      <c r="D105" s="70" t="s">
        <v>63</v>
      </c>
      <c r="E105" s="22" t="s">
        <v>104</v>
      </c>
      <c r="F105" s="70">
        <v>2013</v>
      </c>
      <c r="G105" s="70" t="s">
        <v>91</v>
      </c>
      <c r="H105" s="70">
        <v>22</v>
      </c>
      <c r="I105" s="22" t="s">
        <v>3</v>
      </c>
      <c r="J105" s="29">
        <v>0.13987442065769146</v>
      </c>
      <c r="K105" s="30">
        <v>6.3579282117132482E-3</v>
      </c>
      <c r="L105" s="30">
        <v>0.13987442065769146</v>
      </c>
      <c r="M105" s="30">
        <v>6.3579282117132482E-3</v>
      </c>
      <c r="N105" s="20">
        <v>9.3249613771794297E-3</v>
      </c>
      <c r="O105" s="20">
        <v>1.3987442065769146E-2</v>
      </c>
      <c r="P105" s="20" t="s">
        <v>65</v>
      </c>
      <c r="Q105" s="29">
        <v>0.29199999999999998</v>
      </c>
      <c r="R105" s="29">
        <v>0.39900000000000002</v>
      </c>
      <c r="S105" s="77" t="e">
        <f>VLOOKUP(I105,#REF!,2,FALSE)</f>
        <v>#REF!</v>
      </c>
    </row>
    <row r="106" spans="2:19">
      <c r="B106" s="67">
        <v>21</v>
      </c>
      <c r="C106" s="17" t="s">
        <v>79</v>
      </c>
      <c r="D106" s="70" t="s">
        <v>63</v>
      </c>
      <c r="E106" s="22" t="s">
        <v>104</v>
      </c>
      <c r="F106" s="70">
        <v>2013</v>
      </c>
      <c r="G106" s="70" t="s">
        <v>91</v>
      </c>
      <c r="H106" s="70">
        <v>22</v>
      </c>
      <c r="I106" s="22" t="s">
        <v>0</v>
      </c>
      <c r="J106" s="29">
        <v>0.1281387722980063</v>
      </c>
      <c r="K106" s="30">
        <v>5.8244896499093776E-3</v>
      </c>
      <c r="L106" s="30">
        <v>0.1281387722980063</v>
      </c>
      <c r="M106" s="30">
        <v>5.8244896499093776E-3</v>
      </c>
      <c r="N106" s="20">
        <v>8.5425848198670863E-3</v>
      </c>
      <c r="O106" s="20">
        <v>1.2813877229800629E-2</v>
      </c>
      <c r="P106" s="20" t="s">
        <v>65</v>
      </c>
      <c r="Q106" s="29">
        <v>0.22500000000000001</v>
      </c>
      <c r="R106" s="29">
        <v>0.24299999999999999</v>
      </c>
      <c r="S106" s="77" t="e">
        <f>VLOOKUP(I106,#REF!,2,FALSE)</f>
        <v>#REF!</v>
      </c>
    </row>
    <row r="107" spans="2:19">
      <c r="B107" s="67">
        <v>21</v>
      </c>
      <c r="C107" s="17" t="s">
        <v>79</v>
      </c>
      <c r="D107" s="70" t="s">
        <v>63</v>
      </c>
      <c r="E107" s="22" t="s">
        <v>104</v>
      </c>
      <c r="F107" s="70">
        <v>2013</v>
      </c>
      <c r="G107" s="28" t="s">
        <v>91</v>
      </c>
      <c r="H107" s="28">
        <v>22</v>
      </c>
      <c r="I107" s="28" t="s">
        <v>132</v>
      </c>
      <c r="J107" s="30">
        <v>0.11276790971540726</v>
      </c>
      <c r="K107" s="30">
        <v>5.1258140779730571E-3</v>
      </c>
      <c r="L107" s="30">
        <v>0.11276790971540726</v>
      </c>
      <c r="M107" s="30">
        <v>5.1258140779730571E-3</v>
      </c>
      <c r="N107" s="20">
        <v>7.5178606476938173E-3</v>
      </c>
      <c r="O107" s="20">
        <v>1.1276790971540726E-2</v>
      </c>
      <c r="P107" s="20" t="s">
        <v>65</v>
      </c>
      <c r="Q107" s="30">
        <v>0.16600000000000001</v>
      </c>
      <c r="R107" s="30">
        <v>0.17100000000000001</v>
      </c>
      <c r="S107" s="77" t="e">
        <f>VLOOKUP(I107,#REF!,2,FALSE)</f>
        <v>#REF!</v>
      </c>
    </row>
    <row r="108" spans="2:19">
      <c r="B108" s="67">
        <v>21</v>
      </c>
      <c r="C108" s="17" t="s">
        <v>79</v>
      </c>
      <c r="D108" s="70" t="s">
        <v>63</v>
      </c>
      <c r="E108" s="22" t="s">
        <v>104</v>
      </c>
      <c r="F108" s="70">
        <v>2013</v>
      </c>
      <c r="G108" s="70" t="s">
        <v>91</v>
      </c>
      <c r="H108" s="70">
        <v>22</v>
      </c>
      <c r="I108" s="22" t="s">
        <v>18</v>
      </c>
      <c r="J108" s="29">
        <v>0.13900000000000001</v>
      </c>
      <c r="K108" s="30">
        <v>6.3181818181818191E-3</v>
      </c>
      <c r="L108" s="30">
        <v>0.13900000000000001</v>
      </c>
      <c r="M108" s="30">
        <v>6.3181818181818191E-3</v>
      </c>
      <c r="N108" s="20">
        <v>9.2666666666666678E-3</v>
      </c>
      <c r="O108" s="20">
        <v>1.3900000000000001E-2</v>
      </c>
      <c r="P108" s="20" t="s">
        <v>65</v>
      </c>
      <c r="Q108" s="29">
        <v>0.29199999999999998</v>
      </c>
      <c r="R108" s="29">
        <v>0.39900000000000002</v>
      </c>
      <c r="S108" s="77" t="e">
        <f>VLOOKUP(I108,#REF!,2,FALSE)</f>
        <v>#REF!</v>
      </c>
    </row>
    <row r="109" spans="2:19">
      <c r="B109" s="67">
        <v>22</v>
      </c>
      <c r="C109" s="17" t="s">
        <v>79</v>
      </c>
      <c r="D109" s="70" t="s">
        <v>109</v>
      </c>
      <c r="E109" s="22" t="s">
        <v>127</v>
      </c>
      <c r="F109" s="70">
        <v>2012</v>
      </c>
      <c r="G109" s="70" t="s">
        <v>180</v>
      </c>
      <c r="H109" s="70">
        <v>12</v>
      </c>
      <c r="I109" s="22" t="s">
        <v>2</v>
      </c>
      <c r="J109" s="29">
        <v>0.128</v>
      </c>
      <c r="K109" s="30">
        <v>1.0666666666666666E-2</v>
      </c>
      <c r="L109" s="30">
        <v>8.8999999999999996E-2</v>
      </c>
      <c r="M109" s="30">
        <v>7.416666666666666E-3</v>
      </c>
      <c r="N109" s="30">
        <v>8.5333333333333337E-3</v>
      </c>
      <c r="O109" s="30">
        <v>1.2800000000000001E-2</v>
      </c>
      <c r="P109" s="20" t="s">
        <v>64</v>
      </c>
      <c r="Q109" s="29">
        <v>0.219</v>
      </c>
      <c r="R109" s="29">
        <v>0.17499999999999999</v>
      </c>
      <c r="S109" s="77" t="e">
        <f>VLOOKUP(I109,#REF!,2,FALSE)</f>
        <v>#REF!</v>
      </c>
    </row>
    <row r="110" spans="2:19">
      <c r="B110" s="67">
        <v>22</v>
      </c>
      <c r="C110" s="17" t="s">
        <v>79</v>
      </c>
      <c r="D110" s="70" t="s">
        <v>109</v>
      </c>
      <c r="E110" s="22" t="s">
        <v>127</v>
      </c>
      <c r="F110" s="70">
        <v>2012</v>
      </c>
      <c r="G110" s="70" t="s">
        <v>180</v>
      </c>
      <c r="H110" s="70">
        <v>12</v>
      </c>
      <c r="I110" s="22" t="s">
        <v>19</v>
      </c>
      <c r="J110" s="29">
        <v>0.22818833543375411</v>
      </c>
      <c r="K110" s="30">
        <v>1.9015694619479509E-2</v>
      </c>
      <c r="L110" s="30">
        <v>0.1657955085428589</v>
      </c>
      <c r="M110" s="30">
        <v>1.3816292378571576E-2</v>
      </c>
      <c r="N110" s="30">
        <v>1.5212555695583607E-2</v>
      </c>
      <c r="O110" s="30">
        <v>2.2818833543375411E-2</v>
      </c>
      <c r="P110" s="20" t="s">
        <v>64</v>
      </c>
      <c r="Q110" s="29">
        <v>0.3057041918889325</v>
      </c>
      <c r="R110" s="29">
        <v>0.36008098671569944</v>
      </c>
      <c r="S110" s="77" t="e">
        <f>VLOOKUP(I110,#REF!,2,FALSE)</f>
        <v>#REF!</v>
      </c>
    </row>
    <row r="111" spans="2:19">
      <c r="B111" s="67">
        <v>22</v>
      </c>
      <c r="C111" s="17" t="s">
        <v>79</v>
      </c>
      <c r="D111" s="70" t="s">
        <v>109</v>
      </c>
      <c r="E111" s="22" t="s">
        <v>127</v>
      </c>
      <c r="F111" s="70">
        <v>2012</v>
      </c>
      <c r="G111" s="70" t="s">
        <v>180</v>
      </c>
      <c r="H111" s="70">
        <v>12</v>
      </c>
      <c r="I111" s="22" t="s">
        <v>3</v>
      </c>
      <c r="J111" s="29">
        <v>0.248</v>
      </c>
      <c r="K111" s="30">
        <v>2.0666666666666667E-2</v>
      </c>
      <c r="L111" s="30">
        <v>0.18099999999999999</v>
      </c>
      <c r="M111" s="30">
        <v>1.5083333333333332E-2</v>
      </c>
      <c r="N111" s="30">
        <v>1.6533333333333334E-2</v>
      </c>
      <c r="O111" s="30">
        <v>2.4799999999999999E-2</v>
      </c>
      <c r="P111" s="20" t="s">
        <v>64</v>
      </c>
      <c r="Q111" s="29">
        <v>0.32900000000000001</v>
      </c>
      <c r="R111" s="29">
        <v>0.39100000000000001</v>
      </c>
      <c r="S111" s="77" t="e">
        <f>VLOOKUP(I111,#REF!,2,FALSE)</f>
        <v>#REF!</v>
      </c>
    </row>
    <row r="112" spans="2:19">
      <c r="B112" s="67">
        <v>22</v>
      </c>
      <c r="C112" s="17" t="s">
        <v>79</v>
      </c>
      <c r="D112" s="67" t="s">
        <v>109</v>
      </c>
      <c r="E112" s="22" t="s">
        <v>127</v>
      </c>
      <c r="F112" s="67">
        <v>2012</v>
      </c>
      <c r="G112" s="67" t="s">
        <v>180</v>
      </c>
      <c r="H112" s="67">
        <v>12</v>
      </c>
      <c r="I112" s="22" t="s">
        <v>0</v>
      </c>
      <c r="J112" s="29">
        <v>0.127</v>
      </c>
      <c r="K112" s="30">
        <v>1.0583333333333333E-2</v>
      </c>
      <c r="L112" s="30">
        <v>0.09</v>
      </c>
      <c r="M112" s="30">
        <v>7.4999999999999997E-3</v>
      </c>
      <c r="N112" s="30">
        <v>8.4666666666666675E-3</v>
      </c>
      <c r="O112" s="30">
        <v>1.2699999999999999E-2</v>
      </c>
      <c r="P112" s="20" t="s">
        <v>64</v>
      </c>
      <c r="Q112" s="29">
        <v>0.186</v>
      </c>
      <c r="R112" s="29">
        <v>0.20399999999999999</v>
      </c>
      <c r="S112" s="77" t="e">
        <f>VLOOKUP(I112,#REF!,2,FALSE)</f>
        <v>#REF!</v>
      </c>
    </row>
    <row r="113" spans="2:19">
      <c r="B113" s="67">
        <v>22</v>
      </c>
      <c r="C113" s="17" t="s">
        <v>79</v>
      </c>
      <c r="D113" s="67" t="s">
        <v>109</v>
      </c>
      <c r="E113" s="22" t="s">
        <v>127</v>
      </c>
      <c r="F113" s="67">
        <v>2012</v>
      </c>
      <c r="G113" s="67" t="s">
        <v>180</v>
      </c>
      <c r="H113" s="67">
        <v>12</v>
      </c>
      <c r="I113" s="22" t="s">
        <v>18</v>
      </c>
      <c r="J113" s="29">
        <v>0.188</v>
      </c>
      <c r="K113" s="30">
        <v>1.5666666666666666E-2</v>
      </c>
      <c r="L113" s="30">
        <v>0.13500000000000001</v>
      </c>
      <c r="M113" s="30">
        <v>1.1250000000000001E-2</v>
      </c>
      <c r="N113" s="30">
        <v>1.2533333333333334E-2</v>
      </c>
      <c r="O113" s="30">
        <v>1.8800000000000001E-2</v>
      </c>
      <c r="P113" s="20" t="s">
        <v>64</v>
      </c>
      <c r="Q113" s="29">
        <v>0.27100000000000002</v>
      </c>
      <c r="R113" s="29">
        <v>0.28499999999999998</v>
      </c>
      <c r="S113" s="77" t="e">
        <f>VLOOKUP(I113,#REF!,2,FALSE)</f>
        <v>#REF!</v>
      </c>
    </row>
    <row r="114" spans="2:19">
      <c r="B114" s="67">
        <v>23</v>
      </c>
      <c r="C114" s="17" t="s">
        <v>79</v>
      </c>
      <c r="D114" s="67" t="s">
        <v>146</v>
      </c>
      <c r="E114" s="22" t="s">
        <v>104</v>
      </c>
      <c r="F114" s="67">
        <v>2013</v>
      </c>
      <c r="G114" s="67" t="s">
        <v>166</v>
      </c>
      <c r="H114" s="67">
        <v>15</v>
      </c>
      <c r="I114" s="22" t="s">
        <v>2</v>
      </c>
      <c r="J114" s="29">
        <v>0.12</v>
      </c>
      <c r="K114" s="30">
        <v>8.0000000000000002E-3</v>
      </c>
      <c r="L114" s="30">
        <v>0.09</v>
      </c>
      <c r="M114" s="30">
        <v>6.0000000000000001E-3</v>
      </c>
      <c r="N114" s="30">
        <v>8.0000000000000002E-3</v>
      </c>
      <c r="O114" s="30">
        <v>1.2E-2</v>
      </c>
      <c r="P114" s="20" t="s">
        <v>64</v>
      </c>
      <c r="Q114" s="29">
        <v>0.20200000000000001</v>
      </c>
      <c r="R114" s="29">
        <v>0.28399999999999997</v>
      </c>
      <c r="S114" s="77" t="e">
        <f>VLOOKUP(I114,#REF!,2,FALSE)</f>
        <v>#REF!</v>
      </c>
    </row>
    <row r="115" spans="2:19">
      <c r="B115" s="67">
        <v>23</v>
      </c>
      <c r="C115" s="17" t="s">
        <v>79</v>
      </c>
      <c r="D115" s="67" t="s">
        <v>146</v>
      </c>
      <c r="E115" s="22" t="s">
        <v>104</v>
      </c>
      <c r="F115" s="67">
        <v>2013</v>
      </c>
      <c r="G115" s="67" t="s">
        <v>166</v>
      </c>
      <c r="H115" s="67">
        <v>15</v>
      </c>
      <c r="I115" s="22" t="s">
        <v>19</v>
      </c>
      <c r="J115" s="29">
        <v>0.18897719062854784</v>
      </c>
      <c r="K115" s="30">
        <v>1.2598479375236523E-2</v>
      </c>
      <c r="L115" s="30">
        <v>0.13768190731757662</v>
      </c>
      <c r="M115" s="30">
        <v>9.1787938211717757E-3</v>
      </c>
      <c r="N115" s="30">
        <v>1.2598479375236523E-2</v>
      </c>
      <c r="O115" s="30">
        <v>1.8897719062854784E-2</v>
      </c>
      <c r="P115" s="20" t="s">
        <v>64</v>
      </c>
      <c r="Q115" s="29">
        <v>0.24852925998555062</v>
      </c>
      <c r="R115" s="29">
        <v>0.2982763959128909</v>
      </c>
      <c r="S115" s="77" t="e">
        <f>VLOOKUP(I115,#REF!,2,FALSE)</f>
        <v>#REF!</v>
      </c>
    </row>
    <row r="116" spans="2:19">
      <c r="B116" s="67">
        <v>23</v>
      </c>
      <c r="C116" s="17" t="s">
        <v>79</v>
      </c>
      <c r="D116" s="67" t="s">
        <v>146</v>
      </c>
      <c r="E116" s="22" t="s">
        <v>104</v>
      </c>
      <c r="F116" s="67">
        <v>2013</v>
      </c>
      <c r="G116" s="67" t="s">
        <v>166</v>
      </c>
      <c r="H116" s="67">
        <v>15</v>
      </c>
      <c r="I116" s="22" t="s">
        <v>3</v>
      </c>
      <c r="J116" s="29">
        <v>0.216</v>
      </c>
      <c r="K116" s="30">
        <v>1.44E-2</v>
      </c>
      <c r="L116" s="30">
        <v>0.157</v>
      </c>
      <c r="M116" s="30">
        <v>1.0466666666666668E-2</v>
      </c>
      <c r="N116" s="30">
        <v>1.44E-2</v>
      </c>
      <c r="O116" s="30">
        <v>2.1600000000000001E-2</v>
      </c>
      <c r="P116" s="20" t="s">
        <v>64</v>
      </c>
      <c r="Q116" s="29">
        <v>0.28399999999999997</v>
      </c>
      <c r="R116" s="29">
        <v>0.32700000000000001</v>
      </c>
      <c r="S116" s="77" t="e">
        <f>VLOOKUP(I116,#REF!,2,FALSE)</f>
        <v>#REF!</v>
      </c>
    </row>
    <row r="117" spans="2:19">
      <c r="B117" s="67">
        <v>23</v>
      </c>
      <c r="C117" s="17" t="s">
        <v>79</v>
      </c>
      <c r="D117" s="67" t="s">
        <v>146</v>
      </c>
      <c r="E117" s="22" t="s">
        <v>104</v>
      </c>
      <c r="F117" s="67">
        <v>2013</v>
      </c>
      <c r="G117" s="67" t="s">
        <v>166</v>
      </c>
      <c r="H117" s="67">
        <v>15</v>
      </c>
      <c r="I117" s="22" t="s">
        <v>0</v>
      </c>
      <c r="J117" s="29">
        <v>6.6000000000000003E-2</v>
      </c>
      <c r="K117" s="30">
        <v>4.4000000000000003E-3</v>
      </c>
      <c r="L117" s="30">
        <v>4.9000000000000002E-2</v>
      </c>
      <c r="M117" s="30">
        <v>3.2666666666666669E-3</v>
      </c>
      <c r="N117" s="30">
        <v>4.4000000000000003E-3</v>
      </c>
      <c r="O117" s="30">
        <v>6.6E-3</v>
      </c>
      <c r="P117" s="20" t="s">
        <v>64</v>
      </c>
      <c r="Q117" s="29">
        <v>8.7999999999999995E-2</v>
      </c>
      <c r="R117" s="29">
        <v>0.16600000000000001</v>
      </c>
      <c r="S117" s="77" t="e">
        <f>VLOOKUP(I117,#REF!,2,FALSE)</f>
        <v>#REF!</v>
      </c>
    </row>
    <row r="118" spans="2:19">
      <c r="B118" s="67">
        <v>23</v>
      </c>
      <c r="C118" s="17" t="s">
        <v>79</v>
      </c>
      <c r="D118" s="67" t="s">
        <v>146</v>
      </c>
      <c r="E118" s="22" t="s">
        <v>104</v>
      </c>
      <c r="F118" s="67">
        <v>2013</v>
      </c>
      <c r="G118" s="67" t="s">
        <v>166</v>
      </c>
      <c r="H118" s="67">
        <v>15</v>
      </c>
      <c r="I118" s="22" t="s">
        <v>18</v>
      </c>
      <c r="J118" s="29">
        <v>0.159</v>
      </c>
      <c r="K118" s="30">
        <v>1.06E-2</v>
      </c>
      <c r="L118" s="30">
        <v>0.11700000000000001</v>
      </c>
      <c r="M118" s="30">
        <v>7.8000000000000005E-3</v>
      </c>
      <c r="N118" s="30">
        <v>1.06E-2</v>
      </c>
      <c r="O118" s="30">
        <v>1.5900000000000001E-2</v>
      </c>
      <c r="P118" s="20" t="s">
        <v>64</v>
      </c>
      <c r="Q118" s="29">
        <v>0.22900000000000001</v>
      </c>
      <c r="R118" s="29">
        <v>0.29199999999999998</v>
      </c>
      <c r="S118" s="77" t="e">
        <f>VLOOKUP(I118,#REF!,2,FALSE)</f>
        <v>#REF!</v>
      </c>
    </row>
    <row r="119" spans="2:19">
      <c r="B119" s="67">
        <v>24</v>
      </c>
      <c r="C119" s="17" t="s">
        <v>83</v>
      </c>
      <c r="D119" s="70" t="s">
        <v>7</v>
      </c>
      <c r="E119" s="22" t="s">
        <v>152</v>
      </c>
      <c r="F119" s="22">
        <v>2014</v>
      </c>
      <c r="G119" s="22" t="s">
        <v>82</v>
      </c>
      <c r="H119" s="22">
        <v>23</v>
      </c>
      <c r="I119" s="22" t="s">
        <v>2</v>
      </c>
      <c r="J119" s="29" t="s">
        <v>11</v>
      </c>
      <c r="K119" s="30" t="s">
        <v>11</v>
      </c>
      <c r="L119" s="30">
        <v>7.6734072022160663E-2</v>
      </c>
      <c r="M119" s="30">
        <v>3.3362640009635069E-3</v>
      </c>
      <c r="N119" s="20" t="s">
        <v>11</v>
      </c>
      <c r="O119" s="20" t="s">
        <v>11</v>
      </c>
      <c r="P119" s="20" t="s">
        <v>64</v>
      </c>
      <c r="Q119" s="29" t="s">
        <v>11</v>
      </c>
      <c r="R119" s="29" t="s">
        <v>11</v>
      </c>
      <c r="S119" s="77" t="e">
        <f>VLOOKUP(I119,#REF!,2,FALSE)</f>
        <v>#REF!</v>
      </c>
    </row>
    <row r="120" spans="2:19">
      <c r="B120" s="67">
        <v>24</v>
      </c>
      <c r="C120" s="17" t="s">
        <v>83</v>
      </c>
      <c r="D120" s="67" t="s">
        <v>7</v>
      </c>
      <c r="E120" s="22" t="s">
        <v>152</v>
      </c>
      <c r="F120" s="22">
        <v>2014</v>
      </c>
      <c r="G120" s="22" t="s">
        <v>82</v>
      </c>
      <c r="H120" s="22">
        <v>23</v>
      </c>
      <c r="I120" s="22" t="s">
        <v>19</v>
      </c>
      <c r="J120" s="29" t="s">
        <v>11</v>
      </c>
      <c r="K120" s="30" t="s">
        <v>11</v>
      </c>
      <c r="L120" s="30">
        <v>0.12827900146842877</v>
      </c>
      <c r="M120" s="30">
        <v>5.5773478899316855E-3</v>
      </c>
      <c r="N120" s="20" t="s">
        <v>11</v>
      </c>
      <c r="O120" s="20" t="s">
        <v>11</v>
      </c>
      <c r="P120" s="20" t="s">
        <v>64</v>
      </c>
      <c r="Q120" s="29" t="s">
        <v>11</v>
      </c>
      <c r="R120" s="29" t="s">
        <v>11</v>
      </c>
      <c r="S120" s="77" t="e">
        <f>VLOOKUP(I120,#REF!,2,FALSE)</f>
        <v>#REF!</v>
      </c>
    </row>
    <row r="121" spans="2:19">
      <c r="B121" s="67">
        <v>24</v>
      </c>
      <c r="C121" s="17" t="s">
        <v>83</v>
      </c>
      <c r="D121" s="67" t="s">
        <v>7</v>
      </c>
      <c r="E121" s="22" t="s">
        <v>152</v>
      </c>
      <c r="F121" s="22">
        <v>2014</v>
      </c>
      <c r="G121" s="22" t="s">
        <v>82</v>
      </c>
      <c r="H121" s="22">
        <v>23</v>
      </c>
      <c r="I121" s="22" t="s">
        <v>3</v>
      </c>
      <c r="J121" s="29" t="s">
        <v>11</v>
      </c>
      <c r="K121" s="30" t="s">
        <v>11</v>
      </c>
      <c r="L121" s="30">
        <v>0.16818660560961649</v>
      </c>
      <c r="M121" s="30">
        <v>7.3124611134615866E-3</v>
      </c>
      <c r="N121" s="20" t="s">
        <v>11</v>
      </c>
      <c r="O121" s="20" t="s">
        <v>11</v>
      </c>
      <c r="P121" s="20" t="s">
        <v>64</v>
      </c>
      <c r="Q121" s="29" t="s">
        <v>11</v>
      </c>
      <c r="R121" s="29" t="s">
        <v>11</v>
      </c>
      <c r="S121" s="77" t="e">
        <f>VLOOKUP(I121,#REF!,2,FALSE)</f>
        <v>#REF!</v>
      </c>
    </row>
    <row r="122" spans="2:19">
      <c r="B122" s="67">
        <v>24</v>
      </c>
      <c r="C122" s="17" t="s">
        <v>83</v>
      </c>
      <c r="D122" s="67" t="s">
        <v>7</v>
      </c>
      <c r="E122" s="22" t="s">
        <v>152</v>
      </c>
      <c r="F122" s="22">
        <v>2014</v>
      </c>
      <c r="G122" s="22" t="s">
        <v>82</v>
      </c>
      <c r="H122" s="22">
        <v>23</v>
      </c>
      <c r="I122" s="22" t="s">
        <v>0</v>
      </c>
      <c r="J122" s="29" t="s">
        <v>11</v>
      </c>
      <c r="K122" s="30" t="s">
        <v>11</v>
      </c>
      <c r="L122" s="30">
        <v>5.6919140225179118E-2</v>
      </c>
      <c r="M122" s="30">
        <v>2.474745227181701E-3</v>
      </c>
      <c r="N122" s="20" t="s">
        <v>11</v>
      </c>
      <c r="O122" s="20" t="s">
        <v>11</v>
      </c>
      <c r="P122" s="20" t="s">
        <v>64</v>
      </c>
      <c r="Q122" s="29" t="s">
        <v>11</v>
      </c>
      <c r="R122" s="29" t="s">
        <v>11</v>
      </c>
      <c r="S122" s="77" t="e">
        <f>VLOOKUP(I122,#REF!,2,FALSE)</f>
        <v>#REF!</v>
      </c>
    </row>
    <row r="123" spans="2:19">
      <c r="B123" s="67">
        <v>24</v>
      </c>
      <c r="C123" s="17" t="s">
        <v>83</v>
      </c>
      <c r="D123" s="67" t="s">
        <v>7</v>
      </c>
      <c r="E123" s="22" t="s">
        <v>152</v>
      </c>
      <c r="F123" s="22">
        <v>2014</v>
      </c>
      <c r="G123" s="22" t="s">
        <v>82</v>
      </c>
      <c r="H123" s="22">
        <v>23</v>
      </c>
      <c r="I123" s="22" t="s">
        <v>18</v>
      </c>
      <c r="J123" s="29">
        <v>0.13900000000000001</v>
      </c>
      <c r="K123" s="30">
        <v>6.0434782608695661E-3</v>
      </c>
      <c r="L123" s="30">
        <v>0.108</v>
      </c>
      <c r="M123" s="30">
        <v>4.6956521739130435E-3</v>
      </c>
      <c r="N123" s="20">
        <v>9.2666666666666678E-3</v>
      </c>
      <c r="O123" s="20">
        <v>1.3900000000000001E-2</v>
      </c>
      <c r="P123" s="20" t="s">
        <v>64</v>
      </c>
      <c r="Q123" s="29">
        <v>0.17499999999999999</v>
      </c>
      <c r="R123" s="29">
        <v>0.312</v>
      </c>
      <c r="S123" s="77" t="e">
        <f>VLOOKUP(I123,#REF!,2,FALSE)</f>
        <v>#REF!</v>
      </c>
    </row>
    <row r="124" spans="2:19">
      <c r="B124" s="67">
        <v>25</v>
      </c>
      <c r="C124" s="17" t="s">
        <v>110</v>
      </c>
      <c r="D124" s="70" t="s">
        <v>1</v>
      </c>
      <c r="E124" s="22" t="s">
        <v>104</v>
      </c>
      <c r="F124" s="70">
        <v>2009</v>
      </c>
      <c r="G124" s="70" t="s">
        <v>46</v>
      </c>
      <c r="H124" s="70">
        <v>21</v>
      </c>
      <c r="I124" s="22" t="s">
        <v>18</v>
      </c>
      <c r="J124" s="29" t="s">
        <v>11</v>
      </c>
      <c r="K124" s="30" t="s">
        <v>11</v>
      </c>
      <c r="L124" s="30" t="s">
        <v>11</v>
      </c>
      <c r="M124" s="30" t="s">
        <v>11</v>
      </c>
      <c r="N124" s="20" t="s">
        <v>11</v>
      </c>
      <c r="O124" s="20" t="s">
        <v>11</v>
      </c>
      <c r="P124" s="20" t="s">
        <v>65</v>
      </c>
      <c r="Q124" s="29">
        <v>0.2</v>
      </c>
      <c r="R124" s="29">
        <v>0.31</v>
      </c>
      <c r="S124" s="77" t="e">
        <f>VLOOKUP(I124,#REF!,2,FALSE)</f>
        <v>#REF!</v>
      </c>
    </row>
    <row r="125" spans="2:19">
      <c r="B125" s="67">
        <v>25</v>
      </c>
      <c r="C125" s="17" t="s">
        <v>110</v>
      </c>
      <c r="D125" s="67" t="s">
        <v>1</v>
      </c>
      <c r="E125" s="22" t="s">
        <v>104</v>
      </c>
      <c r="F125" s="67">
        <v>2009</v>
      </c>
      <c r="G125" s="67" t="s">
        <v>46</v>
      </c>
      <c r="H125" s="67">
        <v>21</v>
      </c>
      <c r="I125" s="22" t="s">
        <v>2</v>
      </c>
      <c r="J125" s="29" t="s">
        <v>11</v>
      </c>
      <c r="K125" s="30" t="s">
        <v>11</v>
      </c>
      <c r="L125" s="30" t="s">
        <v>11</v>
      </c>
      <c r="M125" s="30" t="s">
        <v>11</v>
      </c>
      <c r="N125" s="20" t="s">
        <v>11</v>
      </c>
      <c r="O125" s="20" t="s">
        <v>11</v>
      </c>
      <c r="P125" s="20" t="s">
        <v>65</v>
      </c>
      <c r="Q125" s="29" t="s">
        <v>11</v>
      </c>
      <c r="R125" s="29" t="s">
        <v>11</v>
      </c>
      <c r="S125" s="77" t="e">
        <f>VLOOKUP(I125,#REF!,2,FALSE)</f>
        <v>#REF!</v>
      </c>
    </row>
    <row r="126" spans="2:19">
      <c r="B126" s="67">
        <v>25</v>
      </c>
      <c r="C126" s="17" t="s">
        <v>110</v>
      </c>
      <c r="D126" s="67" t="s">
        <v>1</v>
      </c>
      <c r="E126" s="22" t="s">
        <v>104</v>
      </c>
      <c r="F126" s="67">
        <v>2009</v>
      </c>
      <c r="G126" s="67" t="s">
        <v>46</v>
      </c>
      <c r="H126" s="67">
        <v>21</v>
      </c>
      <c r="I126" s="22" t="s">
        <v>19</v>
      </c>
      <c r="J126" s="29" t="s">
        <v>11</v>
      </c>
      <c r="K126" s="30" t="s">
        <v>11</v>
      </c>
      <c r="L126" s="30" t="s">
        <v>11</v>
      </c>
      <c r="M126" s="30" t="s">
        <v>11</v>
      </c>
      <c r="N126" s="20" t="s">
        <v>11</v>
      </c>
      <c r="O126" s="20" t="s">
        <v>11</v>
      </c>
      <c r="P126" s="20" t="s">
        <v>65</v>
      </c>
      <c r="Q126" s="29" t="s">
        <v>11</v>
      </c>
      <c r="R126" s="29" t="s">
        <v>11</v>
      </c>
      <c r="S126" s="77" t="e">
        <f>VLOOKUP(I126,#REF!,2,FALSE)</f>
        <v>#REF!</v>
      </c>
    </row>
    <row r="127" spans="2:19" ht="13.5" customHeight="1">
      <c r="B127" s="67">
        <v>25</v>
      </c>
      <c r="C127" s="17" t="s">
        <v>110</v>
      </c>
      <c r="D127" s="67" t="s">
        <v>1</v>
      </c>
      <c r="E127" s="22" t="s">
        <v>104</v>
      </c>
      <c r="F127" s="67">
        <v>2009</v>
      </c>
      <c r="G127" s="67" t="s">
        <v>46</v>
      </c>
      <c r="H127" s="67">
        <v>21</v>
      </c>
      <c r="I127" s="22" t="s">
        <v>3</v>
      </c>
      <c r="J127" s="29" t="s">
        <v>11</v>
      </c>
      <c r="K127" s="30" t="s">
        <v>11</v>
      </c>
      <c r="L127" s="30" t="s">
        <v>11</v>
      </c>
      <c r="M127" s="30" t="s">
        <v>11</v>
      </c>
      <c r="N127" s="20" t="s">
        <v>11</v>
      </c>
      <c r="O127" s="20" t="s">
        <v>11</v>
      </c>
      <c r="P127" s="20" t="s">
        <v>65</v>
      </c>
      <c r="Q127" s="29" t="s">
        <v>11</v>
      </c>
      <c r="R127" s="29" t="s">
        <v>11</v>
      </c>
      <c r="S127" s="77" t="e">
        <f>VLOOKUP(I127,#REF!,2,FALSE)</f>
        <v>#REF!</v>
      </c>
    </row>
    <row r="128" spans="2:19">
      <c r="B128" s="67">
        <v>25</v>
      </c>
      <c r="C128" s="17" t="s">
        <v>110</v>
      </c>
      <c r="D128" s="67" t="s">
        <v>1</v>
      </c>
      <c r="E128" s="22" t="s">
        <v>104</v>
      </c>
      <c r="F128" s="67">
        <v>2009</v>
      </c>
      <c r="G128" s="67" t="s">
        <v>46</v>
      </c>
      <c r="H128" s="67">
        <v>21</v>
      </c>
      <c r="I128" s="22" t="s">
        <v>0</v>
      </c>
      <c r="J128" s="29" t="s">
        <v>11</v>
      </c>
      <c r="K128" s="30" t="s">
        <v>11</v>
      </c>
      <c r="L128" s="30" t="s">
        <v>11</v>
      </c>
      <c r="M128" s="30" t="s">
        <v>11</v>
      </c>
      <c r="N128" s="20" t="s">
        <v>11</v>
      </c>
      <c r="O128" s="20" t="s">
        <v>11</v>
      </c>
      <c r="P128" s="20" t="s">
        <v>65</v>
      </c>
      <c r="Q128" s="29" t="s">
        <v>11</v>
      </c>
      <c r="R128" s="29" t="s">
        <v>11</v>
      </c>
      <c r="S128" s="77" t="e">
        <f>VLOOKUP(I128,#REF!,2,FALSE)</f>
        <v>#REF!</v>
      </c>
    </row>
    <row r="129" spans="2:19">
      <c r="B129" s="67">
        <v>26</v>
      </c>
      <c r="C129" s="17" t="s">
        <v>110</v>
      </c>
      <c r="D129" s="67" t="s">
        <v>93</v>
      </c>
      <c r="E129" s="22" t="s">
        <v>104</v>
      </c>
      <c r="F129" s="67">
        <v>2009</v>
      </c>
      <c r="G129" s="67" t="s">
        <v>46</v>
      </c>
      <c r="H129" s="67">
        <v>21</v>
      </c>
      <c r="I129" s="22" t="s">
        <v>18</v>
      </c>
      <c r="J129" s="29">
        <v>0.14499999999999999</v>
      </c>
      <c r="K129" s="30">
        <v>6.904761904761904E-3</v>
      </c>
      <c r="L129" s="30">
        <v>0.14499999999999999</v>
      </c>
      <c r="M129" s="30">
        <v>6.904761904761904E-3</v>
      </c>
      <c r="N129" s="20">
        <v>9.6666666666666654E-3</v>
      </c>
      <c r="O129" s="20">
        <v>1.4499999999999999E-2</v>
      </c>
      <c r="P129" s="20" t="s">
        <v>65</v>
      </c>
      <c r="Q129" s="29" t="s">
        <v>11</v>
      </c>
      <c r="R129" s="29">
        <v>0.28999999999999998</v>
      </c>
      <c r="S129" s="77" t="e">
        <f>VLOOKUP(I129,#REF!,2,FALSE)</f>
        <v>#REF!</v>
      </c>
    </row>
    <row r="130" spans="2:19">
      <c r="B130" s="67">
        <v>26</v>
      </c>
      <c r="C130" s="17" t="s">
        <v>110</v>
      </c>
      <c r="D130" s="67" t="s">
        <v>93</v>
      </c>
      <c r="E130" s="22" t="s">
        <v>104</v>
      </c>
      <c r="F130" s="67">
        <v>2009</v>
      </c>
      <c r="G130" s="67" t="s">
        <v>46</v>
      </c>
      <c r="H130" s="67">
        <v>21</v>
      </c>
      <c r="I130" s="22" t="s">
        <v>2</v>
      </c>
      <c r="J130" s="29" t="s">
        <v>11</v>
      </c>
      <c r="K130" s="30" t="s">
        <v>11</v>
      </c>
      <c r="L130" s="30" t="s">
        <v>11</v>
      </c>
      <c r="M130" s="30" t="s">
        <v>11</v>
      </c>
      <c r="N130" s="20" t="s">
        <v>11</v>
      </c>
      <c r="O130" s="20" t="s">
        <v>11</v>
      </c>
      <c r="P130" s="20" t="s">
        <v>65</v>
      </c>
      <c r="Q130" s="29" t="s">
        <v>11</v>
      </c>
      <c r="R130" s="29" t="s">
        <v>11</v>
      </c>
      <c r="S130" s="77" t="e">
        <f>VLOOKUP(I130,#REF!,2,FALSE)</f>
        <v>#REF!</v>
      </c>
    </row>
    <row r="131" spans="2:19">
      <c r="B131" s="67">
        <v>26</v>
      </c>
      <c r="C131" s="17" t="s">
        <v>110</v>
      </c>
      <c r="D131" s="67" t="s">
        <v>93</v>
      </c>
      <c r="E131" s="22" t="s">
        <v>104</v>
      </c>
      <c r="F131" s="67">
        <v>2009</v>
      </c>
      <c r="G131" s="67" t="s">
        <v>46</v>
      </c>
      <c r="H131" s="67">
        <v>21</v>
      </c>
      <c r="I131" s="22" t="s">
        <v>19</v>
      </c>
      <c r="J131" s="29" t="s">
        <v>11</v>
      </c>
      <c r="K131" s="30" t="s">
        <v>11</v>
      </c>
      <c r="L131" s="30" t="s">
        <v>11</v>
      </c>
      <c r="M131" s="30" t="s">
        <v>11</v>
      </c>
      <c r="N131" s="20" t="s">
        <v>11</v>
      </c>
      <c r="O131" s="20" t="s">
        <v>11</v>
      </c>
      <c r="P131" s="20" t="s">
        <v>65</v>
      </c>
      <c r="Q131" s="29" t="s">
        <v>11</v>
      </c>
      <c r="R131" s="29" t="s">
        <v>11</v>
      </c>
      <c r="S131" s="77" t="e">
        <f>VLOOKUP(I131,#REF!,2,FALSE)</f>
        <v>#REF!</v>
      </c>
    </row>
    <row r="132" spans="2:19">
      <c r="B132" s="67">
        <v>26</v>
      </c>
      <c r="C132" s="17" t="s">
        <v>110</v>
      </c>
      <c r="D132" s="67" t="s">
        <v>93</v>
      </c>
      <c r="E132" s="22" t="s">
        <v>104</v>
      </c>
      <c r="F132" s="67">
        <v>2009</v>
      </c>
      <c r="G132" s="67" t="s">
        <v>46</v>
      </c>
      <c r="H132" s="67">
        <v>21</v>
      </c>
      <c r="I132" s="22" t="s">
        <v>3</v>
      </c>
      <c r="J132" s="29" t="s">
        <v>11</v>
      </c>
      <c r="K132" s="30" t="s">
        <v>11</v>
      </c>
      <c r="L132" s="30" t="s">
        <v>11</v>
      </c>
      <c r="M132" s="30" t="s">
        <v>11</v>
      </c>
      <c r="N132" s="20" t="s">
        <v>11</v>
      </c>
      <c r="O132" s="20" t="s">
        <v>11</v>
      </c>
      <c r="P132" s="20" t="s">
        <v>65</v>
      </c>
      <c r="Q132" s="29" t="s">
        <v>11</v>
      </c>
      <c r="R132" s="29" t="s">
        <v>11</v>
      </c>
      <c r="S132" s="77" t="e">
        <f>VLOOKUP(I132,#REF!,2,FALSE)</f>
        <v>#REF!</v>
      </c>
    </row>
    <row r="133" spans="2:19">
      <c r="B133" s="67">
        <v>26</v>
      </c>
      <c r="C133" s="17" t="s">
        <v>110</v>
      </c>
      <c r="D133" s="67" t="s">
        <v>93</v>
      </c>
      <c r="E133" s="22" t="s">
        <v>104</v>
      </c>
      <c r="F133" s="67">
        <v>2009</v>
      </c>
      <c r="G133" s="67" t="s">
        <v>46</v>
      </c>
      <c r="H133" s="67">
        <v>21</v>
      </c>
      <c r="I133" s="22" t="s">
        <v>0</v>
      </c>
      <c r="J133" s="29" t="s">
        <v>11</v>
      </c>
      <c r="K133" s="30" t="s">
        <v>11</v>
      </c>
      <c r="L133" s="30" t="s">
        <v>11</v>
      </c>
      <c r="M133" s="30" t="s">
        <v>11</v>
      </c>
      <c r="N133" s="20" t="s">
        <v>11</v>
      </c>
      <c r="O133" s="20" t="s">
        <v>11</v>
      </c>
      <c r="P133" s="20" t="s">
        <v>65</v>
      </c>
      <c r="Q133" s="29" t="s">
        <v>11</v>
      </c>
      <c r="R133" s="29" t="s">
        <v>11</v>
      </c>
      <c r="S133" s="77" t="e">
        <f>VLOOKUP(I133,#REF!,2,FALSE)</f>
        <v>#REF!</v>
      </c>
    </row>
    <row r="134" spans="2:19">
      <c r="B134" s="67">
        <v>27</v>
      </c>
      <c r="C134" s="17" t="s">
        <v>17</v>
      </c>
      <c r="D134" s="67" t="s">
        <v>164</v>
      </c>
      <c r="E134" s="22" t="s">
        <v>127</v>
      </c>
      <c r="F134" s="67">
        <v>2009</v>
      </c>
      <c r="G134" s="67" t="s">
        <v>78</v>
      </c>
      <c r="H134" s="67">
        <v>10</v>
      </c>
      <c r="I134" s="22" t="s">
        <v>2</v>
      </c>
      <c r="J134" s="29">
        <v>0.20899999999999999</v>
      </c>
      <c r="K134" s="30">
        <v>2.0899999999999998E-2</v>
      </c>
      <c r="L134" s="30">
        <v>0.125</v>
      </c>
      <c r="M134" s="30">
        <v>1.2500000000000001E-2</v>
      </c>
      <c r="N134" s="20">
        <v>1.3933333333333332E-2</v>
      </c>
      <c r="O134" s="20">
        <v>2.0899999999999998E-2</v>
      </c>
      <c r="P134" s="20" t="s">
        <v>64</v>
      </c>
      <c r="Q134" s="29">
        <v>0.218</v>
      </c>
      <c r="R134" s="29">
        <v>0.317</v>
      </c>
      <c r="S134" s="77" t="e">
        <f>VLOOKUP(I134,#REF!,2,FALSE)</f>
        <v>#REF!</v>
      </c>
    </row>
    <row r="135" spans="2:19">
      <c r="B135" s="67">
        <v>27</v>
      </c>
      <c r="C135" s="17" t="s">
        <v>17</v>
      </c>
      <c r="D135" s="67" t="s">
        <v>164</v>
      </c>
      <c r="E135" s="22" t="s">
        <v>127</v>
      </c>
      <c r="F135" s="67">
        <v>2009</v>
      </c>
      <c r="G135" s="67" t="s">
        <v>78</v>
      </c>
      <c r="H135" s="67">
        <v>10</v>
      </c>
      <c r="I135" s="22" t="s">
        <v>19</v>
      </c>
      <c r="J135" s="29">
        <v>0.20239725303417233</v>
      </c>
      <c r="K135" s="30">
        <v>2.0239725303417232E-2</v>
      </c>
      <c r="L135" s="30">
        <v>9.4643295772592242E-2</v>
      </c>
      <c r="M135" s="30">
        <v>9.4643295772592236E-3</v>
      </c>
      <c r="N135" s="20">
        <v>1.3493150202278155E-2</v>
      </c>
      <c r="O135" s="20">
        <v>2.0239725303417232E-2</v>
      </c>
      <c r="P135" s="20" t="s">
        <v>64</v>
      </c>
      <c r="Q135" s="29">
        <v>0.23341045661425236</v>
      </c>
      <c r="R135" s="29">
        <v>0.2833960854687973</v>
      </c>
      <c r="S135" s="77" t="e">
        <f>VLOOKUP(I135,#REF!,2,FALSE)</f>
        <v>#REF!</v>
      </c>
    </row>
    <row r="136" spans="2:19" ht="16.5" customHeight="1">
      <c r="B136" s="67">
        <v>27</v>
      </c>
      <c r="C136" s="17" t="s">
        <v>17</v>
      </c>
      <c r="D136" s="67" t="s">
        <v>164</v>
      </c>
      <c r="E136" s="22" t="s">
        <v>127</v>
      </c>
      <c r="F136" s="67">
        <v>2009</v>
      </c>
      <c r="G136" s="67" t="s">
        <v>78</v>
      </c>
      <c r="H136" s="67">
        <v>10</v>
      </c>
      <c r="I136" s="22" t="s">
        <v>3</v>
      </c>
      <c r="J136" s="29">
        <v>0.19900000000000001</v>
      </c>
      <c r="K136" s="30">
        <v>1.9900000000000001E-2</v>
      </c>
      <c r="L136" s="30">
        <v>9.1999999999999998E-2</v>
      </c>
      <c r="M136" s="30">
        <v>9.1999999999999998E-3</v>
      </c>
      <c r="N136" s="20">
        <v>1.3266666666666668E-2</v>
      </c>
      <c r="O136" s="20">
        <v>1.9900000000000001E-2</v>
      </c>
      <c r="P136" s="20" t="s">
        <v>64</v>
      </c>
      <c r="Q136" s="29">
        <v>0.24199999999999999</v>
      </c>
      <c r="R136" s="29">
        <v>0.29799999999999999</v>
      </c>
      <c r="S136" s="77" t="e">
        <f>VLOOKUP(I136,#REF!,2,FALSE)</f>
        <v>#REF!</v>
      </c>
    </row>
    <row r="137" spans="2:19">
      <c r="B137" s="67">
        <v>27</v>
      </c>
      <c r="C137" s="17" t="s">
        <v>17</v>
      </c>
      <c r="D137" s="67" t="s">
        <v>164</v>
      </c>
      <c r="E137" s="22" t="s">
        <v>127</v>
      </c>
      <c r="F137" s="67">
        <v>2009</v>
      </c>
      <c r="G137" s="70" t="s">
        <v>78</v>
      </c>
      <c r="H137" s="70">
        <v>10</v>
      </c>
      <c r="I137" s="22" t="s">
        <v>0</v>
      </c>
      <c r="J137" s="29">
        <v>0.21099999999999999</v>
      </c>
      <c r="K137" s="30">
        <v>2.1100000000000001E-2</v>
      </c>
      <c r="L137" s="30">
        <v>0.10199999999999999</v>
      </c>
      <c r="M137" s="30">
        <v>1.0199999999999999E-2</v>
      </c>
      <c r="N137" s="20">
        <v>1.4066666666666667E-2</v>
      </c>
      <c r="O137" s="20">
        <v>2.1100000000000001E-2</v>
      </c>
      <c r="P137" s="20" t="s">
        <v>64</v>
      </c>
      <c r="Q137" s="29">
        <v>0.21099999999999999</v>
      </c>
      <c r="R137" s="29">
        <v>0.245</v>
      </c>
      <c r="S137" s="77" t="e">
        <f>VLOOKUP(I137,#REF!,2,FALSE)</f>
        <v>#REF!</v>
      </c>
    </row>
    <row r="138" spans="2:19">
      <c r="B138" s="67">
        <v>27</v>
      </c>
      <c r="C138" s="17" t="s">
        <v>17</v>
      </c>
      <c r="D138" s="67" t="s">
        <v>164</v>
      </c>
      <c r="E138" s="22" t="s">
        <v>127</v>
      </c>
      <c r="F138" s="67">
        <v>2009</v>
      </c>
      <c r="G138" s="67" t="s">
        <v>78</v>
      </c>
      <c r="H138" s="67">
        <v>10</v>
      </c>
      <c r="I138" s="22" t="s">
        <v>18</v>
      </c>
      <c r="J138" s="29">
        <v>0.153</v>
      </c>
      <c r="K138" s="30">
        <v>1.5299999999999999E-2</v>
      </c>
      <c r="L138" s="30">
        <v>9.4643295772592242E-2</v>
      </c>
      <c r="M138" s="30">
        <v>9.4643295772592236E-3</v>
      </c>
      <c r="N138" s="20">
        <v>1.0199999999999999E-2</v>
      </c>
      <c r="O138" s="20">
        <v>1.5299999999999999E-2</v>
      </c>
      <c r="P138" s="20" t="s">
        <v>64</v>
      </c>
      <c r="Q138" s="29">
        <v>0.22700000000000001</v>
      </c>
      <c r="R138" s="29">
        <v>0.27600000000000002</v>
      </c>
      <c r="S138" s="77" t="e">
        <f>VLOOKUP(I138,#REF!,2,FALSE)</f>
        <v>#REF!</v>
      </c>
    </row>
    <row r="139" spans="2:19">
      <c r="B139" s="67">
        <v>28</v>
      </c>
      <c r="C139" s="17" t="s">
        <v>17</v>
      </c>
      <c r="D139" s="67" t="s">
        <v>15</v>
      </c>
      <c r="E139" s="22" t="s">
        <v>127</v>
      </c>
      <c r="F139" s="67">
        <v>2011</v>
      </c>
      <c r="G139" s="67" t="s">
        <v>23</v>
      </c>
      <c r="H139" s="67">
        <v>20</v>
      </c>
      <c r="I139" s="22" t="s">
        <v>18</v>
      </c>
      <c r="J139" s="29">
        <v>0.25364942452343398</v>
      </c>
      <c r="K139" s="30">
        <v>1.2682471226171698E-2</v>
      </c>
      <c r="L139" s="30">
        <v>0.25364942452343398</v>
      </c>
      <c r="M139" s="30">
        <v>1.2682471226171698E-2</v>
      </c>
      <c r="N139" s="20">
        <v>1.6909961634895599E-2</v>
      </c>
      <c r="O139" s="20">
        <v>2.5364942452343397E-2</v>
      </c>
      <c r="P139" s="20" t="s">
        <v>65</v>
      </c>
      <c r="Q139" s="29">
        <v>0.29499999999999998</v>
      </c>
      <c r="R139" s="29">
        <v>0.317</v>
      </c>
      <c r="S139" s="77" t="e">
        <f>VLOOKUP(I139,#REF!,2,FALSE)</f>
        <v>#REF!</v>
      </c>
    </row>
    <row r="140" spans="2:19">
      <c r="B140" s="67">
        <v>28</v>
      </c>
      <c r="C140" s="17" t="s">
        <v>17</v>
      </c>
      <c r="D140" s="67" t="s">
        <v>15</v>
      </c>
      <c r="E140" s="22" t="s">
        <v>127</v>
      </c>
      <c r="F140" s="67">
        <v>2011</v>
      </c>
      <c r="G140" s="67" t="s">
        <v>23</v>
      </c>
      <c r="H140" s="67">
        <v>20</v>
      </c>
      <c r="I140" s="22" t="s">
        <v>2</v>
      </c>
      <c r="J140" s="29">
        <v>0.34399999999999997</v>
      </c>
      <c r="K140" s="30">
        <v>1.72E-2</v>
      </c>
      <c r="L140" s="30">
        <v>0.34399999999999997</v>
      </c>
      <c r="M140" s="30">
        <v>1.72E-2</v>
      </c>
      <c r="N140" s="20">
        <v>2.293333333333333E-2</v>
      </c>
      <c r="O140" s="20">
        <v>3.44E-2</v>
      </c>
      <c r="P140" s="20" t="s">
        <v>65</v>
      </c>
      <c r="Q140" s="29">
        <v>0.40600000000000003</v>
      </c>
      <c r="R140" s="29">
        <v>0.42399999999999999</v>
      </c>
      <c r="S140" s="77" t="e">
        <f>VLOOKUP(I140,#REF!,2,FALSE)</f>
        <v>#REF!</v>
      </c>
    </row>
    <row r="141" spans="2:19">
      <c r="B141" s="67">
        <v>28</v>
      </c>
      <c r="C141" s="17" t="s">
        <v>17</v>
      </c>
      <c r="D141" s="67" t="s">
        <v>15</v>
      </c>
      <c r="E141" s="22" t="s">
        <v>127</v>
      </c>
      <c r="F141" s="67">
        <v>2011</v>
      </c>
      <c r="G141" s="67" t="s">
        <v>23</v>
      </c>
      <c r="H141" s="67">
        <v>20</v>
      </c>
      <c r="I141" s="22" t="s">
        <v>19</v>
      </c>
      <c r="J141" s="29">
        <v>0.188</v>
      </c>
      <c r="K141" s="30">
        <v>9.4000000000000004E-3</v>
      </c>
      <c r="L141" s="30">
        <v>0.188</v>
      </c>
      <c r="M141" s="30">
        <v>9.4000000000000004E-3</v>
      </c>
      <c r="N141" s="20">
        <v>1.2533333333333334E-2</v>
      </c>
      <c r="O141" s="20">
        <v>1.8800000000000001E-2</v>
      </c>
      <c r="P141" s="20" t="s">
        <v>65</v>
      </c>
      <c r="Q141" s="29">
        <v>0.20899999999999999</v>
      </c>
      <c r="R141" s="29">
        <v>0.23799999999999999</v>
      </c>
      <c r="S141" s="77" t="e">
        <f>VLOOKUP(I141,#REF!,2,FALSE)</f>
        <v>#REF!</v>
      </c>
    </row>
    <row r="142" spans="2:19">
      <c r="B142" s="67">
        <v>28</v>
      </c>
      <c r="C142" s="17" t="s">
        <v>17</v>
      </c>
      <c r="D142" s="67" t="s">
        <v>15</v>
      </c>
      <c r="E142" s="22" t="s">
        <v>127</v>
      </c>
      <c r="F142" s="67">
        <v>2011</v>
      </c>
      <c r="G142" s="67" t="s">
        <v>23</v>
      </c>
      <c r="H142" s="67">
        <v>20</v>
      </c>
      <c r="I142" s="22" t="s">
        <v>3</v>
      </c>
      <c r="J142" s="29" t="s">
        <v>11</v>
      </c>
      <c r="K142" s="30" t="s">
        <v>11</v>
      </c>
      <c r="L142" s="30" t="s">
        <v>11</v>
      </c>
      <c r="M142" s="30" t="s">
        <v>11</v>
      </c>
      <c r="N142" s="20" t="s">
        <v>11</v>
      </c>
      <c r="O142" s="20" t="s">
        <v>11</v>
      </c>
      <c r="P142" s="20" t="s">
        <v>65</v>
      </c>
      <c r="Q142" s="29" t="s">
        <v>11</v>
      </c>
      <c r="R142" s="29" t="s">
        <v>11</v>
      </c>
      <c r="S142" s="77" t="e">
        <f>VLOOKUP(I142,#REF!,2,FALSE)</f>
        <v>#REF!</v>
      </c>
    </row>
    <row r="143" spans="2:19">
      <c r="B143" s="67">
        <v>28</v>
      </c>
      <c r="C143" s="17" t="s">
        <v>17</v>
      </c>
      <c r="D143" s="67" t="s">
        <v>15</v>
      </c>
      <c r="E143" s="22" t="s">
        <v>127</v>
      </c>
      <c r="F143" s="67">
        <v>2011</v>
      </c>
      <c r="G143" s="67" t="s">
        <v>23</v>
      </c>
      <c r="H143" s="67">
        <v>20</v>
      </c>
      <c r="I143" s="22" t="s">
        <v>0</v>
      </c>
      <c r="J143" s="29" t="s">
        <v>11</v>
      </c>
      <c r="K143" s="30" t="s">
        <v>11</v>
      </c>
      <c r="L143" s="30" t="s">
        <v>11</v>
      </c>
      <c r="M143" s="30" t="s">
        <v>11</v>
      </c>
      <c r="N143" s="20" t="s">
        <v>11</v>
      </c>
      <c r="O143" s="20" t="s">
        <v>11</v>
      </c>
      <c r="P143" s="20" t="s">
        <v>65</v>
      </c>
      <c r="Q143" s="29" t="s">
        <v>11</v>
      </c>
      <c r="R143" s="29" t="s">
        <v>11</v>
      </c>
      <c r="S143" s="77" t="e">
        <f>VLOOKUP(I143,#REF!,2,FALSE)</f>
        <v>#REF!</v>
      </c>
    </row>
    <row r="144" spans="2:19">
      <c r="B144" s="67">
        <v>29</v>
      </c>
      <c r="C144" s="17" t="s">
        <v>17</v>
      </c>
      <c r="D144" s="67" t="s">
        <v>9</v>
      </c>
      <c r="E144" s="22" t="s">
        <v>127</v>
      </c>
      <c r="F144" s="67">
        <v>2012</v>
      </c>
      <c r="G144" s="67" t="s">
        <v>77</v>
      </c>
      <c r="H144" s="67">
        <v>11</v>
      </c>
      <c r="I144" s="22" t="s">
        <v>2</v>
      </c>
      <c r="J144" s="29">
        <v>0.189</v>
      </c>
      <c r="K144" s="30">
        <v>1.7181818181818184E-2</v>
      </c>
      <c r="L144" s="30">
        <v>0.10299999999999999</v>
      </c>
      <c r="M144" s="30">
        <v>9.3636363636363639E-3</v>
      </c>
      <c r="N144" s="20">
        <v>1.26E-2</v>
      </c>
      <c r="O144" s="20">
        <v>1.89E-2</v>
      </c>
      <c r="P144" s="20" t="s">
        <v>64</v>
      </c>
      <c r="Q144" s="29">
        <v>0.35799999999999998</v>
      </c>
      <c r="R144" s="29">
        <v>0.42099999999999999</v>
      </c>
      <c r="S144" s="77" t="e">
        <f>VLOOKUP(I144,#REF!,2,FALSE)</f>
        <v>#REF!</v>
      </c>
    </row>
    <row r="145" spans="2:19">
      <c r="B145" s="67">
        <v>29</v>
      </c>
      <c r="C145" s="17" t="s">
        <v>17</v>
      </c>
      <c r="D145" s="67" t="s">
        <v>9</v>
      </c>
      <c r="E145" s="22" t="s">
        <v>127</v>
      </c>
      <c r="F145" s="67">
        <v>2012</v>
      </c>
      <c r="G145" s="67" t="s">
        <v>77</v>
      </c>
      <c r="H145" s="67">
        <v>11</v>
      </c>
      <c r="I145" s="22" t="s">
        <v>19</v>
      </c>
      <c r="J145" s="29">
        <v>0.156</v>
      </c>
      <c r="K145" s="30">
        <v>1.4181818181818183E-2</v>
      </c>
      <c r="L145" s="30">
        <v>6.0999999999999999E-2</v>
      </c>
      <c r="M145" s="30">
        <v>5.5454545454545453E-3</v>
      </c>
      <c r="N145" s="20">
        <v>1.04E-2</v>
      </c>
      <c r="O145" s="20">
        <v>1.5599999999999999E-2</v>
      </c>
      <c r="P145" s="20" t="s">
        <v>64</v>
      </c>
      <c r="Q145" s="29">
        <v>0.20699999999999999</v>
      </c>
      <c r="R145" s="29">
        <v>0.24299999999999999</v>
      </c>
      <c r="S145" s="77" t="e">
        <f>VLOOKUP(I145,#REF!,2,FALSE)</f>
        <v>#REF!</v>
      </c>
    </row>
    <row r="146" spans="2:19">
      <c r="B146" s="67">
        <v>29</v>
      </c>
      <c r="C146" s="17" t="s">
        <v>17</v>
      </c>
      <c r="D146" s="67" t="s">
        <v>9</v>
      </c>
      <c r="E146" s="22" t="s">
        <v>127</v>
      </c>
      <c r="F146" s="67">
        <v>2012</v>
      </c>
      <c r="G146" s="67" t="s">
        <v>77</v>
      </c>
      <c r="H146" s="67">
        <v>11</v>
      </c>
      <c r="I146" s="22" t="s">
        <v>3</v>
      </c>
      <c r="J146" s="29">
        <v>0.187</v>
      </c>
      <c r="K146" s="30">
        <v>1.7000000000000001E-2</v>
      </c>
      <c r="L146" s="30">
        <v>7.1999999999999995E-2</v>
      </c>
      <c r="M146" s="30">
        <v>6.5454545454545453E-3</v>
      </c>
      <c r="N146" s="20">
        <v>1.2466666666666666E-2</v>
      </c>
      <c r="O146" s="20">
        <v>1.8700000000000001E-2</v>
      </c>
      <c r="P146" s="20" t="s">
        <v>64</v>
      </c>
      <c r="Q146" s="29">
        <v>0.247</v>
      </c>
      <c r="R146" s="29">
        <v>0.30399999999999999</v>
      </c>
      <c r="S146" s="77" t="e">
        <f>VLOOKUP(I146,#REF!,2,FALSE)</f>
        <v>#REF!</v>
      </c>
    </row>
    <row r="147" spans="2:19">
      <c r="B147" s="67">
        <v>29</v>
      </c>
      <c r="C147" s="17" t="s">
        <v>17</v>
      </c>
      <c r="D147" s="67" t="s">
        <v>9</v>
      </c>
      <c r="E147" s="22" t="s">
        <v>127</v>
      </c>
      <c r="F147" s="67">
        <v>2012</v>
      </c>
      <c r="G147" s="67" t="s">
        <v>77</v>
      </c>
      <c r="H147" s="67">
        <v>11</v>
      </c>
      <c r="I147" s="22" t="s">
        <v>0</v>
      </c>
      <c r="J147" s="29">
        <v>0.109</v>
      </c>
      <c r="K147" s="30">
        <v>9.9090909090909091E-3</v>
      </c>
      <c r="L147" s="30">
        <v>4.2999999999999997E-2</v>
      </c>
      <c r="M147" s="30">
        <v>3.9090909090909089E-3</v>
      </c>
      <c r="N147" s="20">
        <v>7.2666666666666669E-3</v>
      </c>
      <c r="O147" s="20">
        <v>1.09E-2</v>
      </c>
      <c r="P147" s="20" t="s">
        <v>64</v>
      </c>
      <c r="Q147" s="29">
        <v>0.14699999999999999</v>
      </c>
      <c r="R147" s="29">
        <v>0.15</v>
      </c>
      <c r="S147" s="77" t="e">
        <f>VLOOKUP(I147,#REF!,2,FALSE)</f>
        <v>#REF!</v>
      </c>
    </row>
    <row r="148" spans="2:19">
      <c r="B148" s="67">
        <v>29</v>
      </c>
      <c r="C148" s="17" t="s">
        <v>17</v>
      </c>
      <c r="D148" s="67" t="s">
        <v>9</v>
      </c>
      <c r="E148" s="22" t="s">
        <v>127</v>
      </c>
      <c r="F148" s="67">
        <v>2012</v>
      </c>
      <c r="G148" s="67" t="s">
        <v>77</v>
      </c>
      <c r="H148" s="67">
        <v>11</v>
      </c>
      <c r="I148" s="22" t="s">
        <v>18</v>
      </c>
      <c r="J148" s="29">
        <v>0.17299999999999999</v>
      </c>
      <c r="K148" s="30">
        <v>1.5727272727272725E-2</v>
      </c>
      <c r="L148" s="30">
        <v>7.9000000000000001E-2</v>
      </c>
      <c r="M148" s="30">
        <v>7.1818181818181816E-3</v>
      </c>
      <c r="N148" s="20">
        <v>1.1533333333333333E-2</v>
      </c>
      <c r="O148" s="20">
        <v>1.7299999999999999E-2</v>
      </c>
      <c r="P148" s="20" t="s">
        <v>64</v>
      </c>
      <c r="Q148" s="29">
        <v>0.27200000000000002</v>
      </c>
      <c r="R148" s="29">
        <v>0.32600000000000001</v>
      </c>
      <c r="S148" s="77" t="e">
        <f>VLOOKUP(I148,#REF!,2,FALSE)</f>
        <v>#REF!</v>
      </c>
    </row>
    <row r="149" spans="2:19">
      <c r="B149" s="67">
        <v>30</v>
      </c>
      <c r="C149" s="17" t="s">
        <v>17</v>
      </c>
      <c r="D149" s="67" t="s">
        <v>111</v>
      </c>
      <c r="E149" s="22" t="s">
        <v>158</v>
      </c>
      <c r="F149" s="70">
        <v>2013</v>
      </c>
      <c r="G149" s="70" t="s">
        <v>45</v>
      </c>
      <c r="H149" s="70">
        <v>10</v>
      </c>
      <c r="I149" s="22" t="s">
        <v>2</v>
      </c>
      <c r="J149" s="29">
        <v>0.246</v>
      </c>
      <c r="K149" s="30">
        <v>2.46E-2</v>
      </c>
      <c r="L149" s="30">
        <v>0.14000000000000001</v>
      </c>
      <c r="M149" s="30">
        <v>1.4000000000000002E-2</v>
      </c>
      <c r="N149" s="20">
        <v>1.6400000000000001E-2</v>
      </c>
      <c r="O149" s="20">
        <v>2.46E-2</v>
      </c>
      <c r="P149" s="20" t="s">
        <v>64</v>
      </c>
      <c r="Q149" s="29">
        <v>0.34899999999999998</v>
      </c>
      <c r="R149" s="29">
        <v>0.36</v>
      </c>
      <c r="S149" s="77" t="e">
        <f>VLOOKUP(I149,#REF!,2,FALSE)</f>
        <v>#REF!</v>
      </c>
    </row>
    <row r="150" spans="2:19">
      <c r="B150" s="67">
        <v>30</v>
      </c>
      <c r="C150" s="17" t="s">
        <v>17</v>
      </c>
      <c r="D150" s="67" t="s">
        <v>111</v>
      </c>
      <c r="E150" s="22" t="s">
        <v>158</v>
      </c>
      <c r="F150" s="67">
        <v>2013</v>
      </c>
      <c r="G150" s="67" t="s">
        <v>45</v>
      </c>
      <c r="H150" s="67">
        <v>10</v>
      </c>
      <c r="I150" s="22" t="s">
        <v>19</v>
      </c>
      <c r="J150" s="29">
        <v>0.26100000000000001</v>
      </c>
      <c r="K150" s="30">
        <v>2.6100000000000002E-2</v>
      </c>
      <c r="L150" s="30">
        <v>0.16800000000000001</v>
      </c>
      <c r="M150" s="30">
        <v>1.6800000000000002E-2</v>
      </c>
      <c r="N150" s="20">
        <v>1.7400000000000002E-2</v>
      </c>
      <c r="O150" s="20">
        <v>2.6100000000000002E-2</v>
      </c>
      <c r="P150" s="20" t="s">
        <v>64</v>
      </c>
      <c r="Q150" s="29">
        <v>0.376</v>
      </c>
      <c r="R150" s="29">
        <v>0.39300000000000002</v>
      </c>
      <c r="S150" s="77" t="e">
        <f>VLOOKUP(I150,#REF!,2,FALSE)</f>
        <v>#REF!</v>
      </c>
    </row>
    <row r="151" spans="2:19">
      <c r="B151" s="67">
        <v>30</v>
      </c>
      <c r="C151" s="17" t="s">
        <v>17</v>
      </c>
      <c r="D151" s="67" t="s">
        <v>111</v>
      </c>
      <c r="E151" s="22" t="s">
        <v>158</v>
      </c>
      <c r="F151" s="67">
        <v>2013</v>
      </c>
      <c r="G151" s="67" t="s">
        <v>45</v>
      </c>
      <c r="H151" s="67">
        <v>10</v>
      </c>
      <c r="I151" s="22" t="s">
        <v>3</v>
      </c>
      <c r="J151" s="29" t="s">
        <v>11</v>
      </c>
      <c r="K151" s="30" t="s">
        <v>11</v>
      </c>
      <c r="L151" s="30" t="s">
        <v>11</v>
      </c>
      <c r="M151" s="30" t="s">
        <v>11</v>
      </c>
      <c r="N151" s="20" t="s">
        <v>11</v>
      </c>
      <c r="O151" s="20" t="s">
        <v>11</v>
      </c>
      <c r="P151" s="20" t="s">
        <v>65</v>
      </c>
      <c r="Q151" s="29" t="s">
        <v>11</v>
      </c>
      <c r="R151" s="29" t="s">
        <v>11</v>
      </c>
      <c r="S151" s="77" t="e">
        <f>VLOOKUP(I151,#REF!,2,FALSE)</f>
        <v>#REF!</v>
      </c>
    </row>
    <row r="152" spans="2:19">
      <c r="B152" s="67">
        <v>30</v>
      </c>
      <c r="C152" s="17" t="s">
        <v>17</v>
      </c>
      <c r="D152" s="67" t="s">
        <v>111</v>
      </c>
      <c r="E152" s="22" t="s">
        <v>158</v>
      </c>
      <c r="F152" s="67">
        <v>2013</v>
      </c>
      <c r="G152" s="67" t="s">
        <v>45</v>
      </c>
      <c r="H152" s="67">
        <v>10</v>
      </c>
      <c r="I152" s="22" t="s">
        <v>0</v>
      </c>
      <c r="J152" s="29" t="s">
        <v>11</v>
      </c>
      <c r="K152" s="30" t="s">
        <v>11</v>
      </c>
      <c r="L152" s="30" t="s">
        <v>11</v>
      </c>
      <c r="M152" s="30" t="s">
        <v>11</v>
      </c>
      <c r="N152" s="20" t="s">
        <v>11</v>
      </c>
      <c r="O152" s="20" t="s">
        <v>11</v>
      </c>
      <c r="P152" s="20" t="s">
        <v>65</v>
      </c>
      <c r="Q152" s="29" t="s">
        <v>11</v>
      </c>
      <c r="R152" s="29" t="s">
        <v>11</v>
      </c>
      <c r="S152" s="77" t="e">
        <f>VLOOKUP(I152,#REF!,2,FALSE)</f>
        <v>#REF!</v>
      </c>
    </row>
    <row r="153" spans="2:19">
      <c r="B153" s="67">
        <v>30</v>
      </c>
      <c r="C153" s="17" t="s">
        <v>17</v>
      </c>
      <c r="D153" s="67" t="s">
        <v>111</v>
      </c>
      <c r="E153" s="22" t="s">
        <v>158</v>
      </c>
      <c r="F153" s="67">
        <v>2013</v>
      </c>
      <c r="G153" s="70" t="s">
        <v>45</v>
      </c>
      <c r="H153" s="70">
        <v>10</v>
      </c>
      <c r="I153" s="22" t="s">
        <v>18</v>
      </c>
      <c r="J153" s="29">
        <v>0.25700000000000001</v>
      </c>
      <c r="K153" s="30">
        <v>2.5700000000000001E-2</v>
      </c>
      <c r="L153" s="30">
        <v>0.16</v>
      </c>
      <c r="M153" s="30">
        <v>1.6E-2</v>
      </c>
      <c r="N153" s="20">
        <v>1.7133333333333334E-2</v>
      </c>
      <c r="O153" s="20">
        <v>2.5700000000000001E-2</v>
      </c>
      <c r="P153" s="20" t="s">
        <v>64</v>
      </c>
      <c r="Q153" s="29">
        <v>0.36899999999999999</v>
      </c>
      <c r="R153" s="29">
        <v>0.38400000000000001</v>
      </c>
      <c r="S153" s="77" t="e">
        <f>VLOOKUP(I153,#REF!,2,FALSE)</f>
        <v>#REF!</v>
      </c>
    </row>
    <row r="154" spans="2:19">
      <c r="B154" s="67">
        <v>31</v>
      </c>
      <c r="C154" s="17" t="s">
        <v>17</v>
      </c>
      <c r="D154" s="67" t="s">
        <v>112</v>
      </c>
      <c r="E154" s="22" t="s">
        <v>127</v>
      </c>
      <c r="F154" s="67">
        <v>2013</v>
      </c>
      <c r="G154" s="67" t="s">
        <v>44</v>
      </c>
      <c r="H154" s="67">
        <v>10</v>
      </c>
      <c r="I154" s="22" t="s">
        <v>2</v>
      </c>
      <c r="J154" s="29">
        <v>0.14699999999999999</v>
      </c>
      <c r="K154" s="30">
        <v>1.47E-2</v>
      </c>
      <c r="L154" s="30">
        <v>5.9000000000000004E-2</v>
      </c>
      <c r="M154" s="30">
        <v>5.9000000000000007E-3</v>
      </c>
      <c r="N154" s="20">
        <v>9.7999999999999997E-3</v>
      </c>
      <c r="O154" s="20">
        <v>1.47E-2</v>
      </c>
      <c r="P154" s="20" t="s">
        <v>64</v>
      </c>
      <c r="Q154" s="29">
        <v>0.35200000000000004</v>
      </c>
      <c r="R154" s="29">
        <v>0.39700000000000002</v>
      </c>
      <c r="S154" s="77" t="e">
        <f>VLOOKUP(I154,#REF!,2,FALSE)</f>
        <v>#REF!</v>
      </c>
    </row>
    <row r="155" spans="2:19">
      <c r="B155" s="67">
        <v>31</v>
      </c>
      <c r="C155" s="17" t="s">
        <v>17</v>
      </c>
      <c r="D155" s="67" t="s">
        <v>112</v>
      </c>
      <c r="E155" s="22" t="s">
        <v>127</v>
      </c>
      <c r="F155" s="67">
        <v>2013</v>
      </c>
      <c r="G155" s="67" t="s">
        <v>44</v>
      </c>
      <c r="H155" s="67">
        <v>10</v>
      </c>
      <c r="I155" s="22" t="s">
        <v>19</v>
      </c>
      <c r="J155" s="29">
        <v>0.15177769415551981</v>
      </c>
      <c r="K155" s="30">
        <v>1.5177769415551981E-2</v>
      </c>
      <c r="L155" s="30">
        <v>5.5275635340946462E-2</v>
      </c>
      <c r="M155" s="30">
        <v>5.5275635340946462E-3</v>
      </c>
      <c r="N155" s="20">
        <v>1.011851294370132E-2</v>
      </c>
      <c r="O155" s="20">
        <v>1.5177769415551981E-2</v>
      </c>
      <c r="P155" s="20" t="s">
        <v>64</v>
      </c>
      <c r="Q155" s="29">
        <v>0.331477278361831</v>
      </c>
      <c r="R155" s="29">
        <v>0.37784146431645138</v>
      </c>
      <c r="S155" s="77" t="e">
        <f>VLOOKUP(I155,#REF!,2,FALSE)</f>
        <v>#REF!</v>
      </c>
    </row>
    <row r="156" spans="2:19">
      <c r="B156" s="67">
        <v>31</v>
      </c>
      <c r="C156" s="17" t="s">
        <v>17</v>
      </c>
      <c r="D156" s="67" t="s">
        <v>112</v>
      </c>
      <c r="E156" s="22" t="s">
        <v>127</v>
      </c>
      <c r="F156" s="67">
        <v>2013</v>
      </c>
      <c r="G156" s="67" t="s">
        <v>44</v>
      </c>
      <c r="H156" s="67">
        <v>10</v>
      </c>
      <c r="I156" s="22" t="s">
        <v>3</v>
      </c>
      <c r="J156" s="29">
        <v>0.20800000000000002</v>
      </c>
      <c r="K156" s="30">
        <v>2.0800000000000003E-2</v>
      </c>
      <c r="L156" s="30">
        <v>0.06</v>
      </c>
      <c r="M156" s="30">
        <v>6.0000000000000001E-3</v>
      </c>
      <c r="N156" s="20">
        <v>1.3866666666666668E-2</v>
      </c>
      <c r="O156" s="20">
        <v>2.0800000000000003E-2</v>
      </c>
      <c r="P156" s="20" t="s">
        <v>64</v>
      </c>
      <c r="Q156" s="29">
        <v>0.44500000000000001</v>
      </c>
      <c r="R156" s="29">
        <v>0.48</v>
      </c>
      <c r="S156" s="77" t="e">
        <f>VLOOKUP(I156,#REF!,2,FALSE)</f>
        <v>#REF!</v>
      </c>
    </row>
    <row r="157" spans="2:19">
      <c r="B157" s="67">
        <v>31</v>
      </c>
      <c r="C157" s="17" t="s">
        <v>17</v>
      </c>
      <c r="D157" s="67" t="s">
        <v>112</v>
      </c>
      <c r="E157" s="22" t="s">
        <v>127</v>
      </c>
      <c r="F157" s="67">
        <v>2013</v>
      </c>
      <c r="G157" s="67" t="s">
        <v>44</v>
      </c>
      <c r="H157" s="67">
        <v>10</v>
      </c>
      <c r="I157" s="22" t="s">
        <v>0</v>
      </c>
      <c r="J157" s="29">
        <v>8.900000000000001E-2</v>
      </c>
      <c r="K157" s="30">
        <v>8.9000000000000017E-3</v>
      </c>
      <c r="L157" s="30">
        <v>0.05</v>
      </c>
      <c r="M157" s="30">
        <v>5.0000000000000001E-3</v>
      </c>
      <c r="N157" s="20">
        <v>5.9333333333333339E-3</v>
      </c>
      <c r="O157" s="20">
        <v>8.9000000000000017E-3</v>
      </c>
      <c r="P157" s="20" t="s">
        <v>64</v>
      </c>
      <c r="Q157" s="29">
        <v>0.20499999999999999</v>
      </c>
      <c r="R157" s="29">
        <v>0.26400000000000001</v>
      </c>
      <c r="S157" s="77" t="e">
        <f>VLOOKUP(I157,#REF!,2,FALSE)</f>
        <v>#REF!</v>
      </c>
    </row>
    <row r="158" spans="2:19">
      <c r="B158" s="67">
        <v>31</v>
      </c>
      <c r="C158" s="17" t="s">
        <v>17</v>
      </c>
      <c r="D158" s="67" t="s">
        <v>112</v>
      </c>
      <c r="E158" s="22" t="s">
        <v>127</v>
      </c>
      <c r="F158" s="67">
        <v>2013</v>
      </c>
      <c r="G158" s="67" t="s">
        <v>44</v>
      </c>
      <c r="H158" s="67">
        <v>10</v>
      </c>
      <c r="I158" s="22" t="s">
        <v>18</v>
      </c>
      <c r="J158" s="29">
        <v>0.15</v>
      </c>
      <c r="K158" s="30">
        <v>1.4999999999999999E-2</v>
      </c>
      <c r="L158" s="30">
        <v>5.7000000000000002E-2</v>
      </c>
      <c r="M158" s="30">
        <v>5.7000000000000002E-3</v>
      </c>
      <c r="N158" s="20">
        <v>0.01</v>
      </c>
      <c r="O158" s="20">
        <v>1.4999999999999999E-2</v>
      </c>
      <c r="P158" s="20" t="s">
        <v>64</v>
      </c>
      <c r="Q158" s="29">
        <v>0.33799999999999997</v>
      </c>
      <c r="R158" s="29">
        <v>0.38400000000000001</v>
      </c>
      <c r="S158" s="77" t="e">
        <f>VLOOKUP(I158,#REF!,2,FALSE)</f>
        <v>#REF!</v>
      </c>
    </row>
    <row r="159" spans="2:19">
      <c r="B159" s="67">
        <v>32</v>
      </c>
      <c r="C159" s="17" t="s">
        <v>43</v>
      </c>
      <c r="D159" s="67" t="s">
        <v>113</v>
      </c>
      <c r="E159" s="22" t="s">
        <v>154</v>
      </c>
      <c r="F159" s="67">
        <v>2013</v>
      </c>
      <c r="G159" s="67" t="s">
        <v>42</v>
      </c>
      <c r="H159" s="67">
        <v>25</v>
      </c>
      <c r="I159" s="22" t="s">
        <v>18</v>
      </c>
      <c r="J159" s="29" t="s">
        <v>11</v>
      </c>
      <c r="K159" s="30" t="s">
        <v>11</v>
      </c>
      <c r="L159" s="30" t="s">
        <v>11</v>
      </c>
      <c r="M159" s="30" t="s">
        <v>11</v>
      </c>
      <c r="N159" s="20" t="s">
        <v>11</v>
      </c>
      <c r="O159" s="20" t="s">
        <v>11</v>
      </c>
      <c r="P159" s="20" t="s">
        <v>65</v>
      </c>
      <c r="Q159" s="29" t="s">
        <v>11</v>
      </c>
      <c r="R159" s="29" t="s">
        <v>11</v>
      </c>
      <c r="S159" s="77" t="e">
        <f>VLOOKUP(I159,#REF!,2,FALSE)</f>
        <v>#REF!</v>
      </c>
    </row>
    <row r="160" spans="2:19">
      <c r="B160" s="67">
        <v>32</v>
      </c>
      <c r="C160" s="17" t="s">
        <v>43</v>
      </c>
      <c r="D160" s="67" t="s">
        <v>113</v>
      </c>
      <c r="E160" s="22" t="s">
        <v>154</v>
      </c>
      <c r="F160" s="67">
        <v>2013</v>
      </c>
      <c r="G160" s="67" t="s">
        <v>42</v>
      </c>
      <c r="H160" s="67">
        <v>25</v>
      </c>
      <c r="I160" s="22" t="s">
        <v>2</v>
      </c>
      <c r="J160" s="29">
        <v>0.154</v>
      </c>
      <c r="K160" s="30">
        <v>6.1599999999999997E-3</v>
      </c>
      <c r="L160" s="30">
        <v>0.154</v>
      </c>
      <c r="M160" s="30">
        <v>6.1599999999999997E-3</v>
      </c>
      <c r="N160" s="20">
        <v>1.0266666666666667E-2</v>
      </c>
      <c r="O160" s="20">
        <v>1.54E-2</v>
      </c>
      <c r="P160" s="20" t="s">
        <v>65</v>
      </c>
      <c r="Q160" s="29" t="s">
        <v>11</v>
      </c>
      <c r="R160" s="29" t="s">
        <v>11</v>
      </c>
      <c r="S160" s="77" t="e">
        <f>VLOOKUP(I160,#REF!,2,FALSE)</f>
        <v>#REF!</v>
      </c>
    </row>
    <row r="161" spans="2:19">
      <c r="B161" s="67">
        <v>32</v>
      </c>
      <c r="C161" s="17" t="s">
        <v>43</v>
      </c>
      <c r="D161" s="67" t="s">
        <v>113</v>
      </c>
      <c r="E161" s="22" t="s">
        <v>154</v>
      </c>
      <c r="F161" s="67">
        <v>2013</v>
      </c>
      <c r="G161" s="67" t="s">
        <v>42</v>
      </c>
      <c r="H161" s="67">
        <v>25</v>
      </c>
      <c r="I161" s="22" t="s">
        <v>19</v>
      </c>
      <c r="J161" s="29">
        <v>8.9283018867924543E-2</v>
      </c>
      <c r="K161" s="30">
        <v>3.5713207547169818E-3</v>
      </c>
      <c r="L161" s="30">
        <v>8.9283018867924543E-2</v>
      </c>
      <c r="M161" s="30">
        <v>3.5713207547169818E-3</v>
      </c>
      <c r="N161" s="20">
        <v>5.9522012578616364E-3</v>
      </c>
      <c r="O161" s="20">
        <v>8.928301886792455E-3</v>
      </c>
      <c r="P161" s="20" t="s">
        <v>65</v>
      </c>
      <c r="Q161" s="29" t="s">
        <v>11</v>
      </c>
      <c r="R161" s="29" t="s">
        <v>11</v>
      </c>
      <c r="S161" s="77" t="e">
        <f>VLOOKUP(I161,#REF!,2,FALSE)</f>
        <v>#REF!</v>
      </c>
    </row>
    <row r="162" spans="2:19">
      <c r="B162" s="67">
        <v>32</v>
      </c>
      <c r="C162" s="17" t="s">
        <v>43</v>
      </c>
      <c r="D162" s="67" t="s">
        <v>113</v>
      </c>
      <c r="E162" s="22" t="s">
        <v>154</v>
      </c>
      <c r="F162" s="70">
        <v>2013</v>
      </c>
      <c r="G162" s="70" t="s">
        <v>42</v>
      </c>
      <c r="H162" s="70">
        <v>25</v>
      </c>
      <c r="I162" s="22" t="s">
        <v>3</v>
      </c>
      <c r="J162" s="29">
        <v>8.4000000000000005E-2</v>
      </c>
      <c r="K162" s="30">
        <v>3.3600000000000001E-3</v>
      </c>
      <c r="L162" s="30">
        <v>8.4000000000000005E-2</v>
      </c>
      <c r="M162" s="30">
        <v>3.3600000000000001E-3</v>
      </c>
      <c r="N162" s="20">
        <v>5.5999999999999999E-3</v>
      </c>
      <c r="O162" s="20">
        <v>8.4000000000000012E-3</v>
      </c>
      <c r="P162" s="20" t="s">
        <v>65</v>
      </c>
      <c r="Q162" s="29" t="s">
        <v>11</v>
      </c>
      <c r="R162" s="29" t="s">
        <v>11</v>
      </c>
      <c r="S162" s="77" t="e">
        <f>VLOOKUP(I162,#REF!,2,FALSE)</f>
        <v>#REF!</v>
      </c>
    </row>
    <row r="163" spans="2:19">
      <c r="B163" s="67">
        <v>32</v>
      </c>
      <c r="C163" s="17" t="s">
        <v>43</v>
      </c>
      <c r="D163" s="67" t="s">
        <v>113</v>
      </c>
      <c r="E163" s="22" t="s">
        <v>154</v>
      </c>
      <c r="F163" s="70">
        <v>2013</v>
      </c>
      <c r="G163" s="70" t="s">
        <v>42</v>
      </c>
      <c r="H163" s="70">
        <v>25</v>
      </c>
      <c r="I163" s="22" t="s">
        <v>0</v>
      </c>
      <c r="J163" s="29">
        <v>0.104</v>
      </c>
      <c r="K163" s="30">
        <v>4.1599999999999996E-3</v>
      </c>
      <c r="L163" s="30">
        <v>0.104</v>
      </c>
      <c r="M163" s="30">
        <v>4.1599999999999996E-3</v>
      </c>
      <c r="N163" s="20">
        <v>6.933333333333333E-3</v>
      </c>
      <c r="O163" s="20">
        <v>1.04E-2</v>
      </c>
      <c r="P163" s="20" t="s">
        <v>65</v>
      </c>
      <c r="Q163" s="29" t="s">
        <v>11</v>
      </c>
      <c r="R163" s="29" t="s">
        <v>11</v>
      </c>
      <c r="S163" s="77" t="e">
        <f>VLOOKUP(I163,#REF!,2,FALSE)</f>
        <v>#REF!</v>
      </c>
    </row>
    <row r="164" spans="2:19">
      <c r="B164" s="67">
        <v>33</v>
      </c>
      <c r="C164" s="17" t="s">
        <v>134</v>
      </c>
      <c r="D164" s="67" t="s">
        <v>146</v>
      </c>
      <c r="E164" s="22" t="s">
        <v>104</v>
      </c>
      <c r="F164" s="70">
        <v>2010</v>
      </c>
      <c r="G164" s="70" t="s">
        <v>47</v>
      </c>
      <c r="H164" s="70">
        <v>22</v>
      </c>
      <c r="I164" s="22" t="s">
        <v>2</v>
      </c>
      <c r="J164" s="29" t="s">
        <v>11</v>
      </c>
      <c r="K164" s="30" t="s">
        <v>11</v>
      </c>
      <c r="L164" s="30" t="s">
        <v>11</v>
      </c>
      <c r="M164" s="30" t="s">
        <v>11</v>
      </c>
      <c r="N164" s="30" t="s">
        <v>11</v>
      </c>
      <c r="O164" s="30" t="s">
        <v>11</v>
      </c>
      <c r="P164" s="20" t="s">
        <v>65</v>
      </c>
      <c r="Q164" s="29">
        <v>0.20899999999999999</v>
      </c>
      <c r="R164" s="29">
        <v>0.39300000000000002</v>
      </c>
      <c r="S164" s="77" t="e">
        <f>VLOOKUP(I164,#REF!,2,FALSE)</f>
        <v>#REF!</v>
      </c>
    </row>
    <row r="165" spans="2:19">
      <c r="B165" s="67">
        <v>33</v>
      </c>
      <c r="C165" s="17" t="s">
        <v>134</v>
      </c>
      <c r="D165" s="67" t="s">
        <v>146</v>
      </c>
      <c r="E165" s="22" t="s">
        <v>104</v>
      </c>
      <c r="F165" s="70">
        <v>2010</v>
      </c>
      <c r="G165" s="70" t="s">
        <v>47</v>
      </c>
      <c r="H165" s="70">
        <v>22</v>
      </c>
      <c r="I165" s="22" t="s">
        <v>19</v>
      </c>
      <c r="J165" s="29" t="s">
        <v>11</v>
      </c>
      <c r="K165" s="30" t="s">
        <v>11</v>
      </c>
      <c r="L165" s="30" t="s">
        <v>11</v>
      </c>
      <c r="M165" s="30" t="s">
        <v>11</v>
      </c>
      <c r="N165" s="30" t="s">
        <v>11</v>
      </c>
      <c r="O165" s="30" t="s">
        <v>11</v>
      </c>
      <c r="P165" s="20" t="s">
        <v>65</v>
      </c>
      <c r="Q165" s="29" t="s">
        <v>11</v>
      </c>
      <c r="R165" s="29" t="s">
        <v>11</v>
      </c>
      <c r="S165" s="77" t="e">
        <f>VLOOKUP(I165,#REF!,2,FALSE)</f>
        <v>#REF!</v>
      </c>
    </row>
    <row r="166" spans="2:19">
      <c r="B166" s="67">
        <v>33</v>
      </c>
      <c r="C166" s="17" t="s">
        <v>134</v>
      </c>
      <c r="D166" s="67" t="s">
        <v>146</v>
      </c>
      <c r="E166" s="22" t="s">
        <v>104</v>
      </c>
      <c r="F166" s="67">
        <v>2010</v>
      </c>
      <c r="G166" s="67" t="s">
        <v>47</v>
      </c>
      <c r="H166" s="67">
        <v>22</v>
      </c>
      <c r="I166" s="22" t="s">
        <v>3</v>
      </c>
      <c r="J166" s="29" t="s">
        <v>11</v>
      </c>
      <c r="K166" s="30" t="s">
        <v>11</v>
      </c>
      <c r="L166" s="30" t="s">
        <v>11</v>
      </c>
      <c r="M166" s="30" t="s">
        <v>11</v>
      </c>
      <c r="N166" s="30" t="s">
        <v>11</v>
      </c>
      <c r="O166" s="30" t="s">
        <v>11</v>
      </c>
      <c r="P166" s="20" t="s">
        <v>65</v>
      </c>
      <c r="Q166" s="29">
        <v>0.182</v>
      </c>
      <c r="R166" s="29">
        <v>0.39300000000000002</v>
      </c>
      <c r="S166" s="77" t="e">
        <f>VLOOKUP(I166,#REF!,2,FALSE)</f>
        <v>#REF!</v>
      </c>
    </row>
    <row r="167" spans="2:19">
      <c r="B167" s="67">
        <v>33</v>
      </c>
      <c r="C167" s="17" t="s">
        <v>134</v>
      </c>
      <c r="D167" s="67" t="s">
        <v>146</v>
      </c>
      <c r="E167" s="22" t="s">
        <v>104</v>
      </c>
      <c r="F167" s="67">
        <v>2010</v>
      </c>
      <c r="G167" s="67" t="s">
        <v>47</v>
      </c>
      <c r="H167" s="67">
        <v>22</v>
      </c>
      <c r="I167" s="22" t="s">
        <v>0</v>
      </c>
      <c r="J167" s="29" t="s">
        <v>11</v>
      </c>
      <c r="K167" s="30" t="s">
        <v>11</v>
      </c>
      <c r="L167" s="30" t="s">
        <v>11</v>
      </c>
      <c r="M167" s="30" t="s">
        <v>11</v>
      </c>
      <c r="N167" s="30" t="s">
        <v>11</v>
      </c>
      <c r="O167" s="30" t="s">
        <v>11</v>
      </c>
      <c r="P167" s="20" t="s">
        <v>65</v>
      </c>
      <c r="Q167" s="29">
        <v>8.5000000000000006E-2</v>
      </c>
      <c r="R167" s="29">
        <v>0.114</v>
      </c>
      <c r="S167" s="77" t="e">
        <f>VLOOKUP(I167,#REF!,2,FALSE)</f>
        <v>#REF!</v>
      </c>
    </row>
    <row r="168" spans="2:19">
      <c r="B168" s="67">
        <v>33</v>
      </c>
      <c r="C168" s="17" t="s">
        <v>134</v>
      </c>
      <c r="D168" s="67" t="s">
        <v>146</v>
      </c>
      <c r="E168" s="22" t="s">
        <v>104</v>
      </c>
      <c r="F168" s="67">
        <v>2010</v>
      </c>
      <c r="G168" s="67" t="s">
        <v>47</v>
      </c>
      <c r="H168" s="67">
        <v>22</v>
      </c>
      <c r="I168" s="22" t="s">
        <v>18</v>
      </c>
      <c r="J168" s="29">
        <v>0.11</v>
      </c>
      <c r="K168" s="30">
        <v>5.0000000000000001E-3</v>
      </c>
      <c r="L168" s="30">
        <v>7.2999999999999995E-2</v>
      </c>
      <c r="M168" s="30">
        <v>3.3181818181818178E-3</v>
      </c>
      <c r="N168" s="30">
        <v>7.3333333333333332E-3</v>
      </c>
      <c r="O168" s="30">
        <v>1.0999999999999999E-2</v>
      </c>
      <c r="P168" s="20" t="s">
        <v>64</v>
      </c>
      <c r="Q168" s="29">
        <v>0.16600000000000001</v>
      </c>
      <c r="R168" s="29">
        <v>0.29399999999999998</v>
      </c>
      <c r="S168" s="77" t="e">
        <f>VLOOKUP(I168,#REF!,2,FALSE)</f>
        <v>#REF!</v>
      </c>
    </row>
    <row r="169" spans="2:19">
      <c r="B169" s="67">
        <v>34</v>
      </c>
      <c r="C169" s="17" t="s">
        <v>134</v>
      </c>
      <c r="D169" s="67" t="s">
        <v>40</v>
      </c>
      <c r="E169" s="22" t="s">
        <v>104</v>
      </c>
      <c r="F169" s="67">
        <v>2010</v>
      </c>
      <c r="G169" s="67" t="s">
        <v>39</v>
      </c>
      <c r="H169" s="67">
        <v>9</v>
      </c>
      <c r="I169" s="22" t="s">
        <v>2</v>
      </c>
      <c r="J169" s="29" t="s">
        <v>120</v>
      </c>
      <c r="K169" s="30">
        <v>1.3333333333333332E-2</v>
      </c>
      <c r="L169" s="30" t="s">
        <v>115</v>
      </c>
      <c r="M169" s="30">
        <v>6.6666666666666662E-3</v>
      </c>
      <c r="N169" s="20">
        <v>8.0000000000000002E-3</v>
      </c>
      <c r="O169" s="20">
        <v>1.2E-2</v>
      </c>
      <c r="P169" s="20" t="s">
        <v>65</v>
      </c>
      <c r="Q169" s="29" t="s">
        <v>121</v>
      </c>
      <c r="R169" s="29" t="s">
        <v>103</v>
      </c>
      <c r="S169" s="77" t="e">
        <f>VLOOKUP(I169,#REF!,2,FALSE)</f>
        <v>#REF!</v>
      </c>
    </row>
    <row r="170" spans="2:19">
      <c r="B170" s="67">
        <v>34</v>
      </c>
      <c r="C170" s="17" t="s">
        <v>134</v>
      </c>
      <c r="D170" s="67" t="s">
        <v>40</v>
      </c>
      <c r="E170" s="22" t="s">
        <v>104</v>
      </c>
      <c r="F170" s="67">
        <v>2010</v>
      </c>
      <c r="G170" s="67" t="s">
        <v>39</v>
      </c>
      <c r="H170" s="67">
        <v>9</v>
      </c>
      <c r="I170" s="22" t="s">
        <v>19</v>
      </c>
      <c r="J170" s="29">
        <v>0.1658968609865471</v>
      </c>
      <c r="K170" s="30">
        <v>1.843298455406079E-2</v>
      </c>
      <c r="L170" s="30">
        <v>9.6236920777279522E-2</v>
      </c>
      <c r="M170" s="30">
        <v>1.0692991197475502E-2</v>
      </c>
      <c r="N170" s="20">
        <v>1.1059790732436474E-2</v>
      </c>
      <c r="O170" s="20">
        <v>1.6589686098654709E-2</v>
      </c>
      <c r="P170" s="20" t="s">
        <v>64</v>
      </c>
      <c r="Q170" s="29">
        <v>0.21329596412556054</v>
      </c>
      <c r="R170" s="29">
        <v>0.27110612855007477</v>
      </c>
      <c r="S170" s="77" t="e">
        <f>VLOOKUP(I170,#REF!,2,FALSE)</f>
        <v>#REF!</v>
      </c>
    </row>
    <row r="171" spans="2:19">
      <c r="B171" s="67">
        <v>34</v>
      </c>
      <c r="C171" s="17" t="s">
        <v>134</v>
      </c>
      <c r="D171" s="67" t="s">
        <v>40</v>
      </c>
      <c r="E171" s="22" t="s">
        <v>104</v>
      </c>
      <c r="F171" s="67">
        <v>2010</v>
      </c>
      <c r="G171" s="67" t="s">
        <v>39</v>
      </c>
      <c r="H171" s="67">
        <v>9</v>
      </c>
      <c r="I171" s="22" t="s">
        <v>3</v>
      </c>
      <c r="J171" s="29" t="s">
        <v>121</v>
      </c>
      <c r="K171" s="30">
        <v>1.8888888888888889E-2</v>
      </c>
      <c r="L171" s="30" t="s">
        <v>117</v>
      </c>
      <c r="M171" s="30">
        <v>1.1111111111111112E-2</v>
      </c>
      <c r="N171" s="20">
        <v>1.1333333333333334E-2</v>
      </c>
      <c r="O171" s="20">
        <v>1.7000000000000001E-2</v>
      </c>
      <c r="P171" s="20" t="s">
        <v>64</v>
      </c>
      <c r="Q171" s="29" t="s">
        <v>122</v>
      </c>
      <c r="R171" s="29" t="s">
        <v>123</v>
      </c>
      <c r="S171" s="77" t="e">
        <f>VLOOKUP(I171,#REF!,2,FALSE)</f>
        <v>#REF!</v>
      </c>
    </row>
    <row r="172" spans="2:19">
      <c r="B172" s="67">
        <v>34</v>
      </c>
      <c r="C172" s="17" t="s">
        <v>134</v>
      </c>
      <c r="D172" s="67" t="s">
        <v>40</v>
      </c>
      <c r="E172" s="22" t="s">
        <v>104</v>
      </c>
      <c r="F172" s="67">
        <v>2010</v>
      </c>
      <c r="G172" s="67" t="s">
        <v>39</v>
      </c>
      <c r="H172" s="67">
        <v>9</v>
      </c>
      <c r="I172" s="22" t="s">
        <v>0</v>
      </c>
      <c r="J172" s="29" t="s">
        <v>118</v>
      </c>
      <c r="K172" s="30">
        <v>4.4444444444444444E-3</v>
      </c>
      <c r="L172" s="30" t="s">
        <v>116</v>
      </c>
      <c r="M172" s="30">
        <v>2.2222222222222222E-3</v>
      </c>
      <c r="N172" s="20">
        <v>2.6666666666666666E-3</v>
      </c>
      <c r="O172" s="20">
        <v>4.0000000000000001E-3</v>
      </c>
      <c r="P172" s="20" t="s">
        <v>64</v>
      </c>
      <c r="Q172" s="29" t="s">
        <v>119</v>
      </c>
      <c r="R172" s="29" t="s">
        <v>114</v>
      </c>
      <c r="S172" s="77" t="e">
        <f>VLOOKUP(I172,#REF!,2,FALSE)</f>
        <v>#REF!</v>
      </c>
    </row>
    <row r="173" spans="2:19">
      <c r="B173" s="67">
        <v>34</v>
      </c>
      <c r="C173" s="17" t="s">
        <v>134</v>
      </c>
      <c r="D173" s="67" t="s">
        <v>40</v>
      </c>
      <c r="E173" s="22" t="s">
        <v>104</v>
      </c>
      <c r="F173" s="67">
        <v>2010</v>
      </c>
      <c r="G173" s="67" t="s">
        <v>39</v>
      </c>
      <c r="H173" s="67">
        <v>9</v>
      </c>
      <c r="I173" s="22" t="s">
        <v>18</v>
      </c>
      <c r="J173" s="29">
        <v>0.15</v>
      </c>
      <c r="K173" s="30">
        <v>1.6666666666666666E-2</v>
      </c>
      <c r="L173" s="30">
        <v>8.3000000000000004E-2</v>
      </c>
      <c r="M173" s="30">
        <v>9.2222222222222219E-3</v>
      </c>
      <c r="N173" s="20">
        <v>0.01</v>
      </c>
      <c r="O173" s="20">
        <v>1.4999999999999999E-2</v>
      </c>
      <c r="P173" s="20" t="s">
        <v>64</v>
      </c>
      <c r="Q173" s="30">
        <v>0.19600000000000001</v>
      </c>
      <c r="R173" s="29">
        <v>0.25800000000000001</v>
      </c>
      <c r="S173" s="77" t="e">
        <f>VLOOKUP(I173,#REF!,2,FALSE)</f>
        <v>#REF!</v>
      </c>
    </row>
    <row r="174" spans="2:19">
      <c r="B174" s="67">
        <v>35</v>
      </c>
      <c r="C174" s="17" t="s">
        <v>134</v>
      </c>
      <c r="D174" s="67" t="s">
        <v>86</v>
      </c>
      <c r="E174" s="22" t="s">
        <v>127</v>
      </c>
      <c r="F174" s="67">
        <v>2011</v>
      </c>
      <c r="G174" s="67" t="s">
        <v>37</v>
      </c>
      <c r="H174" s="67">
        <v>16</v>
      </c>
      <c r="I174" s="22" t="s">
        <v>2</v>
      </c>
      <c r="J174" s="29">
        <v>0.13300000000000001</v>
      </c>
      <c r="K174" s="30">
        <v>8.3125000000000004E-3</v>
      </c>
      <c r="L174" s="30">
        <v>9.1999999999999998E-2</v>
      </c>
      <c r="M174" s="30">
        <v>5.7499999999999999E-3</v>
      </c>
      <c r="N174" s="20">
        <v>8.8666666666666668E-3</v>
      </c>
      <c r="O174" s="20">
        <v>1.3300000000000001E-2</v>
      </c>
      <c r="P174" s="20" t="s">
        <v>64</v>
      </c>
      <c r="Q174" s="29">
        <v>0.17199999999999999</v>
      </c>
      <c r="R174" s="29">
        <v>0.23599999999999999</v>
      </c>
      <c r="S174" s="77" t="e">
        <f>VLOOKUP(I174,#REF!,2,FALSE)</f>
        <v>#REF!</v>
      </c>
    </row>
    <row r="175" spans="2:19">
      <c r="B175" s="67">
        <v>35</v>
      </c>
      <c r="C175" s="17" t="s">
        <v>134</v>
      </c>
      <c r="D175" s="67" t="s">
        <v>86</v>
      </c>
      <c r="E175" s="22" t="s">
        <v>127</v>
      </c>
      <c r="F175" s="67">
        <v>2011</v>
      </c>
      <c r="G175" s="70" t="s">
        <v>37</v>
      </c>
      <c r="H175" s="70">
        <v>16</v>
      </c>
      <c r="I175" s="22" t="s">
        <v>19</v>
      </c>
      <c r="J175" s="29">
        <v>0.10152964836370285</v>
      </c>
      <c r="K175" s="30">
        <v>6.3456030227314279E-3</v>
      </c>
      <c r="L175" s="30">
        <v>4.8022426717045527E-2</v>
      </c>
      <c r="M175" s="30">
        <v>3.0014016698153454E-3</v>
      </c>
      <c r="N175" s="20">
        <v>6.7686432242468567E-3</v>
      </c>
      <c r="O175" s="20">
        <v>1.0152964836370284E-2</v>
      </c>
      <c r="P175" s="20" t="s">
        <v>64</v>
      </c>
      <c r="Q175" s="29">
        <v>0.13620574075202632</v>
      </c>
      <c r="R175" s="29">
        <v>0.18398439880553355</v>
      </c>
      <c r="S175" s="77" t="e">
        <f>VLOOKUP(I175,#REF!,2,FALSE)</f>
        <v>#REF!</v>
      </c>
    </row>
    <row r="176" spans="2:19">
      <c r="B176" s="67">
        <v>35</v>
      </c>
      <c r="C176" s="17" t="s">
        <v>134</v>
      </c>
      <c r="D176" s="67" t="s">
        <v>86</v>
      </c>
      <c r="E176" s="22" t="s">
        <v>127</v>
      </c>
      <c r="F176" s="67">
        <v>2011</v>
      </c>
      <c r="G176" s="70" t="s">
        <v>37</v>
      </c>
      <c r="H176" s="70">
        <v>16</v>
      </c>
      <c r="I176" s="22" t="s">
        <v>3</v>
      </c>
      <c r="J176" s="29">
        <v>8.6999999999999994E-2</v>
      </c>
      <c r="K176" s="30">
        <v>5.4374999999999996E-3</v>
      </c>
      <c r="L176" s="30">
        <v>4.5999999999999999E-2</v>
      </c>
      <c r="M176" s="30">
        <v>2.875E-3</v>
      </c>
      <c r="N176" s="20">
        <v>5.7999999999999996E-3</v>
      </c>
      <c r="O176" s="20">
        <v>8.6999999999999994E-3</v>
      </c>
      <c r="P176" s="20" t="s">
        <v>64</v>
      </c>
      <c r="Q176" s="29">
        <v>0.121</v>
      </c>
      <c r="R176" s="29">
        <v>0.18099999999999999</v>
      </c>
      <c r="S176" s="77" t="e">
        <f>VLOOKUP(I176,#REF!,2,FALSE)</f>
        <v>#REF!</v>
      </c>
    </row>
    <row r="177" spans="2:19">
      <c r="B177" s="67">
        <v>35</v>
      </c>
      <c r="C177" s="17" t="s">
        <v>134</v>
      </c>
      <c r="D177" s="67" t="s">
        <v>86</v>
      </c>
      <c r="E177" s="22" t="s">
        <v>127</v>
      </c>
      <c r="F177" s="67">
        <v>2011</v>
      </c>
      <c r="G177" s="70" t="s">
        <v>37</v>
      </c>
      <c r="H177" s="70">
        <v>16</v>
      </c>
      <c r="I177" s="22" t="s">
        <v>0</v>
      </c>
      <c r="J177" s="29">
        <v>0.115</v>
      </c>
      <c r="K177" s="30">
        <v>7.1875000000000003E-3</v>
      </c>
      <c r="L177" s="30">
        <v>0.05</v>
      </c>
      <c r="M177" s="30">
        <v>3.1250000000000002E-3</v>
      </c>
      <c r="N177" s="20">
        <v>7.6666666666666671E-3</v>
      </c>
      <c r="O177" s="20">
        <v>1.15E-2</v>
      </c>
      <c r="P177" s="20" t="s">
        <v>64</v>
      </c>
      <c r="Q177" s="29">
        <v>0.151</v>
      </c>
      <c r="R177" s="29">
        <v>0.187</v>
      </c>
      <c r="S177" s="77" t="e">
        <f>VLOOKUP(I177,#REF!,2,FALSE)</f>
        <v>#REF!</v>
      </c>
    </row>
    <row r="178" spans="2:19">
      <c r="B178" s="67">
        <v>35</v>
      </c>
      <c r="C178" s="17" t="s">
        <v>134</v>
      </c>
      <c r="D178" s="67" t="s">
        <v>86</v>
      </c>
      <c r="E178" s="22" t="s">
        <v>127</v>
      </c>
      <c r="F178" s="67">
        <v>2011</v>
      </c>
      <c r="G178" s="70" t="s">
        <v>37</v>
      </c>
      <c r="H178" s="70">
        <v>16</v>
      </c>
      <c r="I178" s="22" t="s">
        <v>18</v>
      </c>
      <c r="J178" s="29">
        <v>0.111</v>
      </c>
      <c r="K178" s="30">
        <v>6.9375000000000001E-3</v>
      </c>
      <c r="L178" s="30">
        <v>6.2E-2</v>
      </c>
      <c r="M178" s="30">
        <v>3.875E-3</v>
      </c>
      <c r="N178" s="20">
        <v>7.4000000000000003E-3</v>
      </c>
      <c r="O178" s="20">
        <v>1.11E-2</v>
      </c>
      <c r="P178" s="20" t="s">
        <v>64</v>
      </c>
      <c r="Q178" s="29">
        <v>0.14699999999999999</v>
      </c>
      <c r="R178" s="29">
        <v>0.2</v>
      </c>
      <c r="S178" s="77" t="e">
        <f>VLOOKUP(I178,#REF!,2,FALSE)</f>
        <v>#REF!</v>
      </c>
    </row>
    <row r="179" spans="2:19">
      <c r="B179" s="67">
        <v>36</v>
      </c>
      <c r="C179" s="17" t="s">
        <v>134</v>
      </c>
      <c r="D179" s="67" t="s">
        <v>41</v>
      </c>
      <c r="E179" s="22" t="s">
        <v>159</v>
      </c>
      <c r="F179" s="67">
        <v>2011</v>
      </c>
      <c r="G179" s="67" t="s">
        <v>75</v>
      </c>
      <c r="H179" s="67">
        <v>19</v>
      </c>
      <c r="I179" s="22" t="s">
        <v>2</v>
      </c>
      <c r="J179" s="29">
        <v>0.19025715320536038</v>
      </c>
      <c r="K179" s="30">
        <v>1.0013534379229494E-2</v>
      </c>
      <c r="L179" s="30">
        <v>0.1002897500905469</v>
      </c>
      <c r="M179" s="30">
        <v>5.2784078995024688E-3</v>
      </c>
      <c r="N179" s="20">
        <v>1.2683810213690692E-2</v>
      </c>
      <c r="O179" s="20">
        <v>1.9025715320536037E-2</v>
      </c>
      <c r="P179" s="20" t="s">
        <v>64</v>
      </c>
      <c r="Q179" s="29">
        <v>0.248</v>
      </c>
      <c r="R179" s="29">
        <v>0.32900000000000001</v>
      </c>
      <c r="S179" s="77" t="e">
        <f>VLOOKUP(I179,#REF!,2,FALSE)</f>
        <v>#REF!</v>
      </c>
    </row>
    <row r="180" spans="2:19">
      <c r="B180" s="67">
        <v>36</v>
      </c>
      <c r="C180" s="17" t="s">
        <v>134</v>
      </c>
      <c r="D180" s="67" t="s">
        <v>41</v>
      </c>
      <c r="E180" s="22" t="s">
        <v>159</v>
      </c>
      <c r="F180" s="67">
        <v>2011</v>
      </c>
      <c r="G180" s="70" t="s">
        <v>75</v>
      </c>
      <c r="H180" s="70">
        <v>19</v>
      </c>
      <c r="I180" s="22" t="s">
        <v>19</v>
      </c>
      <c r="J180" s="29">
        <v>0.20403546316111282</v>
      </c>
      <c r="K180" s="30">
        <v>1.073870858742699E-2</v>
      </c>
      <c r="L180" s="30">
        <v>0.10991541832263324</v>
      </c>
      <c r="M180" s="30">
        <v>5.7850220169806971E-3</v>
      </c>
      <c r="N180" s="20">
        <v>1.3602364210740854E-2</v>
      </c>
      <c r="O180" s="20">
        <v>2.0403546316111281E-2</v>
      </c>
      <c r="P180" s="20" t="s">
        <v>64</v>
      </c>
      <c r="Q180" s="29">
        <v>0.24743707327015185</v>
      </c>
      <c r="R180" s="29">
        <v>0.30541118923876492</v>
      </c>
      <c r="S180" s="77" t="e">
        <f>VLOOKUP(I180,#REF!,2,FALSE)</f>
        <v>#REF!</v>
      </c>
    </row>
    <row r="181" spans="2:19">
      <c r="B181" s="67">
        <v>36</v>
      </c>
      <c r="C181" s="17" t="s">
        <v>134</v>
      </c>
      <c r="D181" s="67" t="s">
        <v>41</v>
      </c>
      <c r="E181" s="22" t="s">
        <v>159</v>
      </c>
      <c r="F181" s="67">
        <v>2011</v>
      </c>
      <c r="G181" s="70" t="s">
        <v>75</v>
      </c>
      <c r="H181" s="70">
        <v>19</v>
      </c>
      <c r="I181" s="22" t="s">
        <v>3</v>
      </c>
      <c r="J181" s="29">
        <v>0.22653070351983542</v>
      </c>
      <c r="K181" s="30">
        <v>1.1922668606307127E-2</v>
      </c>
      <c r="L181" s="30">
        <v>0.12426763272060468</v>
      </c>
      <c r="M181" s="30">
        <v>6.5404017221370883E-3</v>
      </c>
      <c r="N181" s="20">
        <v>1.5102046901322361E-2</v>
      </c>
      <c r="O181" s="20">
        <v>2.2653070351983544E-2</v>
      </c>
      <c r="P181" s="20" t="s">
        <v>64</v>
      </c>
      <c r="Q181" s="29">
        <v>0.27200000000000002</v>
      </c>
      <c r="R181" s="29">
        <v>0.35899999999999999</v>
      </c>
      <c r="S181" s="77" t="e">
        <f>VLOOKUP(I181,#REF!,2,FALSE)</f>
        <v>#REF!</v>
      </c>
    </row>
    <row r="182" spans="2:19">
      <c r="B182" s="67">
        <v>36</v>
      </c>
      <c r="C182" s="17" t="s">
        <v>134</v>
      </c>
      <c r="D182" s="67" t="s">
        <v>41</v>
      </c>
      <c r="E182" s="22" t="s">
        <v>159</v>
      </c>
      <c r="F182" s="67">
        <v>2011</v>
      </c>
      <c r="G182" s="70" t="s">
        <v>75</v>
      </c>
      <c r="H182" s="70">
        <v>19</v>
      </c>
      <c r="I182" s="22" t="s">
        <v>0</v>
      </c>
      <c r="J182" s="29">
        <v>0.18520182730472554</v>
      </c>
      <c r="K182" s="30">
        <v>9.7474645949855547E-3</v>
      </c>
      <c r="L182" s="30">
        <v>9.7899348461019997E-2</v>
      </c>
      <c r="M182" s="30">
        <v>5.1525972874221053E-3</v>
      </c>
      <c r="N182" s="20">
        <v>1.2346788486981702E-2</v>
      </c>
      <c r="O182" s="20">
        <v>1.8520182730472554E-2</v>
      </c>
      <c r="P182" s="20" t="s">
        <v>64</v>
      </c>
      <c r="Q182" s="29">
        <v>0.22700000000000001</v>
      </c>
      <c r="R182" s="29">
        <v>0.26100000000000001</v>
      </c>
      <c r="S182" s="77" t="e">
        <f>VLOOKUP(I182,#REF!,2,FALSE)</f>
        <v>#REF!</v>
      </c>
    </row>
    <row r="183" spans="2:19">
      <c r="B183" s="67">
        <v>36</v>
      </c>
      <c r="C183" s="17" t="s">
        <v>134</v>
      </c>
      <c r="D183" s="67" t="s">
        <v>41</v>
      </c>
      <c r="E183" s="22" t="s">
        <v>159</v>
      </c>
      <c r="F183" s="67">
        <v>2011</v>
      </c>
      <c r="G183" s="70" t="s">
        <v>75</v>
      </c>
      <c r="H183" s="70">
        <v>19</v>
      </c>
      <c r="I183" s="22" t="s">
        <v>18</v>
      </c>
      <c r="J183" s="29">
        <v>0.19800000000000001</v>
      </c>
      <c r="K183" s="30">
        <v>1.0421052631578947E-2</v>
      </c>
      <c r="L183" s="30">
        <v>0.10550950486295314</v>
      </c>
      <c r="M183" s="30">
        <v>5.553131834892271E-3</v>
      </c>
      <c r="N183" s="20">
        <v>1.32E-2</v>
      </c>
      <c r="O183" s="20">
        <v>1.9800000000000002E-2</v>
      </c>
      <c r="P183" s="20" t="s">
        <v>64</v>
      </c>
      <c r="Q183" s="29">
        <v>0.248</v>
      </c>
      <c r="R183" s="29">
        <v>0.316</v>
      </c>
      <c r="S183" s="77" t="e">
        <f>VLOOKUP(I183,#REF!,2,FALSE)</f>
        <v>#REF!</v>
      </c>
    </row>
    <row r="184" spans="2:19">
      <c r="B184" s="67">
        <v>37</v>
      </c>
      <c r="C184" s="17" t="s">
        <v>38</v>
      </c>
      <c r="D184" s="67" t="s">
        <v>41</v>
      </c>
      <c r="E184" s="22" t="s">
        <v>159</v>
      </c>
      <c r="F184" s="67">
        <v>2012</v>
      </c>
      <c r="G184" s="67" t="s">
        <v>75</v>
      </c>
      <c r="H184" s="67">
        <v>19</v>
      </c>
      <c r="I184" s="22" t="s">
        <v>2</v>
      </c>
      <c r="J184" s="29">
        <v>0.16300000000000001</v>
      </c>
      <c r="K184" s="30">
        <v>8.5789473684210523E-3</v>
      </c>
      <c r="L184" s="30">
        <v>3.7999999999999999E-2</v>
      </c>
      <c r="M184" s="30">
        <v>2E-3</v>
      </c>
      <c r="N184" s="20">
        <v>1.0866666666666667E-2</v>
      </c>
      <c r="O184" s="20">
        <v>1.6300000000000002E-2</v>
      </c>
      <c r="P184" s="20" t="s">
        <v>64</v>
      </c>
      <c r="Q184" s="29">
        <v>0.21</v>
      </c>
      <c r="R184" s="29">
        <v>0.32900000000000001</v>
      </c>
      <c r="S184" s="77" t="e">
        <f>VLOOKUP(I184,#REF!,2,FALSE)</f>
        <v>#REF!</v>
      </c>
    </row>
    <row r="185" spans="2:19">
      <c r="B185" s="67">
        <v>37</v>
      </c>
      <c r="C185" s="17" t="s">
        <v>38</v>
      </c>
      <c r="D185" s="67" t="s">
        <v>41</v>
      </c>
      <c r="E185" s="22" t="s">
        <v>159</v>
      </c>
      <c r="F185" s="67">
        <v>2012</v>
      </c>
      <c r="G185" s="70" t="s">
        <v>75</v>
      </c>
      <c r="H185" s="70">
        <v>19</v>
      </c>
      <c r="I185" s="22" t="s">
        <v>19</v>
      </c>
      <c r="J185" s="29">
        <v>0.19316213186589218</v>
      </c>
      <c r="K185" s="30">
        <v>1.0166427992941693E-2</v>
      </c>
      <c r="L185" s="30">
        <v>0.10387241414450218</v>
      </c>
      <c r="M185" s="30">
        <v>5.4669691655001148E-3</v>
      </c>
      <c r="N185" s="20">
        <v>1.2877475457726145E-2</v>
      </c>
      <c r="O185" s="20">
        <v>1.9316213186589219E-2</v>
      </c>
      <c r="P185" s="20" t="s">
        <v>64</v>
      </c>
      <c r="Q185" s="29">
        <v>0.24601039437480893</v>
      </c>
      <c r="R185" s="29">
        <v>0.30541118923876492</v>
      </c>
      <c r="S185" s="77" t="e">
        <f>VLOOKUP(I185,#REF!,2,FALSE)</f>
        <v>#REF!</v>
      </c>
    </row>
    <row r="186" spans="2:19">
      <c r="B186" s="67">
        <v>37</v>
      </c>
      <c r="C186" s="17" t="s">
        <v>38</v>
      </c>
      <c r="D186" s="67" t="s">
        <v>41</v>
      </c>
      <c r="E186" s="22" t="s">
        <v>159</v>
      </c>
      <c r="F186" s="67">
        <v>2012</v>
      </c>
      <c r="G186" s="70" t="s">
        <v>75</v>
      </c>
      <c r="H186" s="70">
        <v>19</v>
      </c>
      <c r="I186" s="22" t="s">
        <v>3</v>
      </c>
      <c r="J186" s="29">
        <v>0.20499999999999999</v>
      </c>
      <c r="K186" s="30">
        <v>1.0789473684210526E-2</v>
      </c>
      <c r="L186" s="30">
        <v>6.2E-2</v>
      </c>
      <c r="M186" s="30">
        <v>3.2631578947368419E-3</v>
      </c>
      <c r="N186" s="20">
        <v>1.3666666666666666E-2</v>
      </c>
      <c r="O186" s="20">
        <v>2.0499999999999997E-2</v>
      </c>
      <c r="P186" s="20" t="s">
        <v>64</v>
      </c>
      <c r="Q186" s="29">
        <v>0.27200000000000002</v>
      </c>
      <c r="R186" s="29">
        <v>0.35899999999999999</v>
      </c>
      <c r="S186" s="77" t="e">
        <f>VLOOKUP(I186,#REF!,2,FALSE)</f>
        <v>#REF!</v>
      </c>
    </row>
    <row r="187" spans="2:19">
      <c r="B187" s="67">
        <v>37</v>
      </c>
      <c r="C187" s="17" t="s">
        <v>38</v>
      </c>
      <c r="D187" s="70" t="s">
        <v>41</v>
      </c>
      <c r="E187" s="22" t="s">
        <v>159</v>
      </c>
      <c r="F187" s="70">
        <v>2012</v>
      </c>
      <c r="G187" s="70" t="s">
        <v>75</v>
      </c>
      <c r="H187" s="70">
        <v>19</v>
      </c>
      <c r="I187" s="22" t="s">
        <v>0</v>
      </c>
      <c r="J187" s="29">
        <v>0.183</v>
      </c>
      <c r="K187" s="30">
        <v>9.6315789473684216E-3</v>
      </c>
      <c r="L187" s="30">
        <v>4.2000000000000003E-2</v>
      </c>
      <c r="M187" s="30">
        <v>2.210526315789474E-3</v>
      </c>
      <c r="N187" s="20">
        <v>1.2199999999999999E-2</v>
      </c>
      <c r="O187" s="20">
        <v>1.83E-2</v>
      </c>
      <c r="P187" s="20" t="s">
        <v>64</v>
      </c>
      <c r="Q187" s="29">
        <v>0.22500000000000001</v>
      </c>
      <c r="R187" s="29">
        <v>0.26100000000000001</v>
      </c>
      <c r="S187" s="77" t="e">
        <f>VLOOKUP(I187,#REF!,2,FALSE)</f>
        <v>#REF!</v>
      </c>
    </row>
    <row r="188" spans="2:19">
      <c r="B188" s="67">
        <v>37</v>
      </c>
      <c r="C188" s="17" t="s">
        <v>38</v>
      </c>
      <c r="D188" s="70" t="s">
        <v>41</v>
      </c>
      <c r="E188" s="22" t="s">
        <v>159</v>
      </c>
      <c r="F188" s="70">
        <v>2012</v>
      </c>
      <c r="G188" s="70" t="s">
        <v>75</v>
      </c>
      <c r="H188" s="70">
        <v>19</v>
      </c>
      <c r="I188" s="22" t="s">
        <v>18</v>
      </c>
      <c r="J188" s="29">
        <v>0.17899999999999999</v>
      </c>
      <c r="K188" s="30">
        <v>9.4210526315789463E-3</v>
      </c>
      <c r="L188" s="30">
        <v>9.6000000000000002E-2</v>
      </c>
      <c r="M188" s="30">
        <v>5.0526315789473685E-3</v>
      </c>
      <c r="N188" s="20">
        <v>1.1933333333333332E-2</v>
      </c>
      <c r="O188" s="20">
        <v>1.7899999999999999E-2</v>
      </c>
      <c r="P188" s="20" t="s">
        <v>64</v>
      </c>
      <c r="Q188" s="29">
        <v>0.223</v>
      </c>
      <c r="R188" s="29">
        <v>0.316</v>
      </c>
      <c r="S188" s="77" t="e">
        <f>VLOOKUP(I188,#REF!,2,FALSE)</f>
        <v>#REF!</v>
      </c>
    </row>
    <row r="189" spans="2:19">
      <c r="B189" s="67">
        <v>38</v>
      </c>
      <c r="C189" s="17" t="s">
        <v>124</v>
      </c>
      <c r="D189" s="67" t="s">
        <v>160</v>
      </c>
      <c r="E189" s="22" t="s">
        <v>104</v>
      </c>
      <c r="F189" s="67">
        <v>2012</v>
      </c>
      <c r="G189" s="67" t="s">
        <v>23</v>
      </c>
      <c r="H189" s="67">
        <v>20</v>
      </c>
      <c r="I189" s="22" t="s">
        <v>2</v>
      </c>
      <c r="J189" s="29" t="s">
        <v>11</v>
      </c>
      <c r="K189" s="30" t="s">
        <v>11</v>
      </c>
      <c r="L189" s="30" t="s">
        <v>11</v>
      </c>
      <c r="M189" s="30" t="s">
        <v>11</v>
      </c>
      <c r="N189" s="20" t="s">
        <v>11</v>
      </c>
      <c r="O189" s="20" t="s">
        <v>11</v>
      </c>
      <c r="P189" s="20" t="s">
        <v>65</v>
      </c>
      <c r="Q189" s="29" t="s">
        <v>11</v>
      </c>
      <c r="R189" s="29" t="s">
        <v>11</v>
      </c>
      <c r="S189" s="77" t="e">
        <f>VLOOKUP(I189,#REF!,2,FALSE)</f>
        <v>#REF!</v>
      </c>
    </row>
    <row r="190" spans="2:19">
      <c r="B190" s="67">
        <v>38</v>
      </c>
      <c r="C190" s="17" t="s">
        <v>124</v>
      </c>
      <c r="D190" s="70" t="s">
        <v>160</v>
      </c>
      <c r="E190" s="22" t="s">
        <v>104</v>
      </c>
      <c r="F190" s="70">
        <v>2012</v>
      </c>
      <c r="G190" s="70" t="s">
        <v>23</v>
      </c>
      <c r="H190" s="70">
        <v>20</v>
      </c>
      <c r="I190" s="22" t="s">
        <v>19</v>
      </c>
      <c r="J190" s="29" t="s">
        <v>11</v>
      </c>
      <c r="K190" s="30" t="s">
        <v>11</v>
      </c>
      <c r="L190" s="30" t="s">
        <v>11</v>
      </c>
      <c r="M190" s="30" t="s">
        <v>11</v>
      </c>
      <c r="N190" s="20" t="s">
        <v>11</v>
      </c>
      <c r="O190" s="20" t="s">
        <v>11</v>
      </c>
      <c r="P190" s="20" t="s">
        <v>65</v>
      </c>
      <c r="Q190" s="29" t="s">
        <v>11</v>
      </c>
      <c r="R190" s="29" t="s">
        <v>11</v>
      </c>
      <c r="S190" s="77" t="e">
        <f>VLOOKUP(I190,#REF!,2,FALSE)</f>
        <v>#REF!</v>
      </c>
    </row>
    <row r="191" spans="2:19">
      <c r="B191" s="67">
        <v>38</v>
      </c>
      <c r="C191" s="17" t="s">
        <v>124</v>
      </c>
      <c r="D191" s="70" t="s">
        <v>160</v>
      </c>
      <c r="E191" s="22" t="s">
        <v>104</v>
      </c>
      <c r="F191" s="70">
        <v>2012</v>
      </c>
      <c r="G191" s="70" t="s">
        <v>23</v>
      </c>
      <c r="H191" s="70">
        <v>20</v>
      </c>
      <c r="I191" s="22" t="s">
        <v>3</v>
      </c>
      <c r="J191" s="29" t="s">
        <v>11</v>
      </c>
      <c r="K191" s="30" t="s">
        <v>11</v>
      </c>
      <c r="L191" s="30" t="s">
        <v>11</v>
      </c>
      <c r="M191" s="30" t="s">
        <v>11</v>
      </c>
      <c r="N191" s="20" t="s">
        <v>11</v>
      </c>
      <c r="O191" s="20" t="s">
        <v>11</v>
      </c>
      <c r="P191" s="20" t="s">
        <v>65</v>
      </c>
      <c r="Q191" s="29" t="s">
        <v>11</v>
      </c>
      <c r="R191" s="29" t="s">
        <v>11</v>
      </c>
      <c r="S191" s="77" t="e">
        <f>VLOOKUP(I191,#REF!,2,FALSE)</f>
        <v>#REF!</v>
      </c>
    </row>
    <row r="192" spans="2:19">
      <c r="B192" s="67">
        <v>38</v>
      </c>
      <c r="C192" s="17" t="s">
        <v>124</v>
      </c>
      <c r="D192" s="70" t="s">
        <v>160</v>
      </c>
      <c r="E192" s="22" t="s">
        <v>104</v>
      </c>
      <c r="F192" s="70">
        <v>2012</v>
      </c>
      <c r="G192" s="70" t="s">
        <v>23</v>
      </c>
      <c r="H192" s="70">
        <v>20</v>
      </c>
      <c r="I192" s="22" t="s">
        <v>0</v>
      </c>
      <c r="J192" s="29" t="s">
        <v>11</v>
      </c>
      <c r="K192" s="30" t="s">
        <v>11</v>
      </c>
      <c r="L192" s="30" t="s">
        <v>11</v>
      </c>
      <c r="M192" s="30" t="s">
        <v>11</v>
      </c>
      <c r="N192" s="20" t="s">
        <v>11</v>
      </c>
      <c r="O192" s="20" t="s">
        <v>11</v>
      </c>
      <c r="P192" s="20" t="s">
        <v>65</v>
      </c>
      <c r="Q192" s="29" t="s">
        <v>11</v>
      </c>
      <c r="R192" s="29" t="s">
        <v>11</v>
      </c>
      <c r="S192" s="77" t="e">
        <f>VLOOKUP(I192,#REF!,2,FALSE)</f>
        <v>#REF!</v>
      </c>
    </row>
    <row r="193" spans="2:19">
      <c r="B193" s="67">
        <v>38</v>
      </c>
      <c r="C193" s="17" t="s">
        <v>124</v>
      </c>
      <c r="D193" s="70" t="s">
        <v>160</v>
      </c>
      <c r="E193" s="22" t="s">
        <v>104</v>
      </c>
      <c r="F193" s="70">
        <v>2012</v>
      </c>
      <c r="G193" s="70" t="s">
        <v>23</v>
      </c>
      <c r="H193" s="70">
        <v>20</v>
      </c>
      <c r="I193" s="22" t="s">
        <v>18</v>
      </c>
      <c r="J193" s="29">
        <v>0.17199999999999999</v>
      </c>
      <c r="K193" s="30">
        <v>1.2999999999999999E-2</v>
      </c>
      <c r="L193" s="30">
        <v>8.5000000000000006E-2</v>
      </c>
      <c r="M193" s="30">
        <v>4.2500000000000003E-3</v>
      </c>
      <c r="N193" s="20">
        <v>1.1466666666666665E-2</v>
      </c>
      <c r="O193" s="20">
        <v>1.72E-2</v>
      </c>
      <c r="P193" s="20" t="s">
        <v>64</v>
      </c>
      <c r="Q193" s="29" t="s">
        <v>11</v>
      </c>
      <c r="R193" s="29" t="s">
        <v>11</v>
      </c>
      <c r="S193" s="77" t="e">
        <f>VLOOKUP(I193,#REF!,2,FALSE)</f>
        <v>#REF!</v>
      </c>
    </row>
    <row r="194" spans="2:19">
      <c r="B194" s="67">
        <v>39</v>
      </c>
      <c r="C194" s="17" t="s">
        <v>124</v>
      </c>
      <c r="D194" s="67" t="s">
        <v>125</v>
      </c>
      <c r="E194" s="22" t="s">
        <v>104</v>
      </c>
      <c r="F194" s="67">
        <v>2013</v>
      </c>
      <c r="G194" s="67" t="s">
        <v>36</v>
      </c>
      <c r="H194" s="67">
        <v>5</v>
      </c>
      <c r="I194" s="22" t="s">
        <v>2</v>
      </c>
      <c r="J194" s="29">
        <v>0.08</v>
      </c>
      <c r="K194" s="30">
        <v>1.6E-2</v>
      </c>
      <c r="L194" s="30">
        <v>0.05</v>
      </c>
      <c r="M194" s="30">
        <v>0.01</v>
      </c>
      <c r="N194" s="20">
        <v>5.3333333333333332E-3</v>
      </c>
      <c r="O194" s="20">
        <v>8.0000000000000002E-3</v>
      </c>
      <c r="P194" s="20" t="s">
        <v>64</v>
      </c>
      <c r="Q194" s="29" t="s">
        <v>11</v>
      </c>
      <c r="R194" s="29" t="s">
        <v>11</v>
      </c>
      <c r="S194" s="77" t="e">
        <f>VLOOKUP(I194,#REF!,2,FALSE)</f>
        <v>#REF!</v>
      </c>
    </row>
    <row r="195" spans="2:19">
      <c r="B195" s="67">
        <v>39</v>
      </c>
      <c r="C195" s="17" t="s">
        <v>124</v>
      </c>
      <c r="D195" s="70" t="s">
        <v>125</v>
      </c>
      <c r="E195" s="22" t="s">
        <v>104</v>
      </c>
      <c r="F195" s="70">
        <v>2013</v>
      </c>
      <c r="G195" s="70" t="s">
        <v>36</v>
      </c>
      <c r="H195" s="70">
        <v>5</v>
      </c>
      <c r="I195" s="22" t="s">
        <v>19</v>
      </c>
      <c r="J195" s="29">
        <v>0.11</v>
      </c>
      <c r="K195" s="30">
        <v>2.1999999999999999E-2</v>
      </c>
      <c r="L195" s="30">
        <v>5.2186603344216882E-2</v>
      </c>
      <c r="M195" s="30">
        <v>1.0437320668843376E-2</v>
      </c>
      <c r="N195" s="20">
        <v>7.3333333333333332E-3</v>
      </c>
      <c r="O195" s="20">
        <v>1.0999999999999999E-2</v>
      </c>
      <c r="P195" s="20" t="s">
        <v>64</v>
      </c>
      <c r="Q195" s="29" t="s">
        <v>11</v>
      </c>
      <c r="R195" s="29" t="s">
        <v>11</v>
      </c>
      <c r="S195" s="77" t="e">
        <f>VLOOKUP(I195,#REF!,2,FALSE)</f>
        <v>#REF!</v>
      </c>
    </row>
    <row r="196" spans="2:19">
      <c r="B196" s="67">
        <v>39</v>
      </c>
      <c r="C196" s="17" t="s">
        <v>124</v>
      </c>
      <c r="D196" s="70" t="s">
        <v>125</v>
      </c>
      <c r="E196" s="22" t="s">
        <v>104</v>
      </c>
      <c r="F196" s="70">
        <v>2013</v>
      </c>
      <c r="G196" s="70" t="s">
        <v>36</v>
      </c>
      <c r="H196" s="70">
        <v>5</v>
      </c>
      <c r="I196" s="22" t="s">
        <v>3</v>
      </c>
      <c r="J196" s="29">
        <v>0.11</v>
      </c>
      <c r="K196" s="30">
        <v>2.1999999999999999E-2</v>
      </c>
      <c r="L196" s="30">
        <v>0.05</v>
      </c>
      <c r="M196" s="30">
        <v>0.01</v>
      </c>
      <c r="N196" s="20">
        <v>7.3333333333333332E-3</v>
      </c>
      <c r="O196" s="20">
        <v>1.0999999999999999E-2</v>
      </c>
      <c r="P196" s="20" t="s">
        <v>64</v>
      </c>
      <c r="Q196" s="29" t="s">
        <v>11</v>
      </c>
      <c r="R196" s="29" t="s">
        <v>11</v>
      </c>
      <c r="S196" s="77" t="e">
        <f>VLOOKUP(I196,#REF!,2,FALSE)</f>
        <v>#REF!</v>
      </c>
    </row>
    <row r="197" spans="2:19">
      <c r="B197" s="67">
        <v>39</v>
      </c>
      <c r="C197" s="17" t="s">
        <v>124</v>
      </c>
      <c r="D197" s="67" t="s">
        <v>125</v>
      </c>
      <c r="E197" s="22" t="s">
        <v>104</v>
      </c>
      <c r="F197" s="67">
        <v>2013</v>
      </c>
      <c r="G197" s="70" t="s">
        <v>36</v>
      </c>
      <c r="H197" s="70">
        <v>5</v>
      </c>
      <c r="I197" s="22" t="s">
        <v>0</v>
      </c>
      <c r="J197" s="29">
        <v>0.11</v>
      </c>
      <c r="K197" s="30">
        <v>2.1999999999999999E-2</v>
      </c>
      <c r="L197" s="30">
        <v>7.0000000000000007E-2</v>
      </c>
      <c r="M197" s="30">
        <v>1.4000000000000002E-2</v>
      </c>
      <c r="N197" s="20">
        <v>7.3333333333333332E-3</v>
      </c>
      <c r="O197" s="20">
        <v>1.0999999999999999E-2</v>
      </c>
      <c r="P197" s="20" t="s">
        <v>64</v>
      </c>
      <c r="Q197" s="29" t="s">
        <v>11</v>
      </c>
      <c r="R197" s="29" t="s">
        <v>11</v>
      </c>
      <c r="S197" s="77" t="e">
        <f>VLOOKUP(I197,#REF!,2,FALSE)</f>
        <v>#REF!</v>
      </c>
    </row>
    <row r="198" spans="2:19">
      <c r="B198" s="67">
        <v>39</v>
      </c>
      <c r="C198" s="17" t="s">
        <v>124</v>
      </c>
      <c r="D198" s="67" t="s">
        <v>125</v>
      </c>
      <c r="E198" s="22" t="s">
        <v>104</v>
      </c>
      <c r="F198" s="67">
        <v>2013</v>
      </c>
      <c r="G198" s="70" t="s">
        <v>36</v>
      </c>
      <c r="H198" s="70">
        <v>5</v>
      </c>
      <c r="I198" s="22" t="s">
        <v>18</v>
      </c>
      <c r="J198" s="29">
        <v>0.1</v>
      </c>
      <c r="K198" s="30">
        <v>0.02</v>
      </c>
      <c r="L198" s="30">
        <v>0.05</v>
      </c>
      <c r="M198" s="30">
        <v>0.01</v>
      </c>
      <c r="N198" s="20">
        <v>6.6666666666666671E-3</v>
      </c>
      <c r="O198" s="20">
        <v>0.01</v>
      </c>
      <c r="P198" s="20" t="s">
        <v>64</v>
      </c>
      <c r="Q198" s="29">
        <v>0.32</v>
      </c>
      <c r="R198" s="29" t="s">
        <v>11</v>
      </c>
      <c r="S198" s="77" t="e">
        <f>VLOOKUP(I198,#REF!,2,FALSE)</f>
        <v>#REF!</v>
      </c>
    </row>
    <row r="199" spans="2:19">
      <c r="B199" s="67">
        <v>40</v>
      </c>
      <c r="C199" s="17" t="s">
        <v>14</v>
      </c>
      <c r="D199" s="67" t="s">
        <v>172</v>
      </c>
      <c r="E199" s="22" t="s">
        <v>104</v>
      </c>
      <c r="F199" s="67">
        <v>2010</v>
      </c>
      <c r="G199" s="67" t="s">
        <v>78</v>
      </c>
      <c r="H199" s="67">
        <v>10</v>
      </c>
      <c r="I199" s="22" t="s">
        <v>2</v>
      </c>
      <c r="J199" s="29">
        <v>0.27209859378724083</v>
      </c>
      <c r="K199" s="30">
        <v>2.7209859378724083E-2</v>
      </c>
      <c r="L199" s="30">
        <v>0.17645189481210774</v>
      </c>
      <c r="M199" s="30">
        <v>1.7645189481210775E-2</v>
      </c>
      <c r="N199" s="30">
        <v>1.8139906252482723E-2</v>
      </c>
      <c r="O199" s="30">
        <v>2.7209859378724083E-2</v>
      </c>
      <c r="P199" s="20" t="s">
        <v>64</v>
      </c>
      <c r="Q199" s="29">
        <v>0.32011599269087154</v>
      </c>
      <c r="R199" s="29">
        <v>0.34114562643997776</v>
      </c>
      <c r="S199" s="77" t="e">
        <f>VLOOKUP(I199,#REF!,2,FALSE)</f>
        <v>#REF!</v>
      </c>
    </row>
    <row r="200" spans="2:19">
      <c r="B200" s="67">
        <v>40</v>
      </c>
      <c r="C200" s="17" t="s">
        <v>14</v>
      </c>
      <c r="D200" s="67" t="s">
        <v>172</v>
      </c>
      <c r="E200" s="22" t="s">
        <v>104</v>
      </c>
      <c r="F200" s="67">
        <v>2010</v>
      </c>
      <c r="G200" s="70" t="s">
        <v>78</v>
      </c>
      <c r="H200" s="70">
        <v>10</v>
      </c>
      <c r="I200" s="22" t="s">
        <v>19</v>
      </c>
      <c r="J200" s="29">
        <v>0.35674854028804986</v>
      </c>
      <c r="K200" s="30">
        <v>3.5674854028804985E-2</v>
      </c>
      <c r="L200" s="30">
        <v>0.27131179447255743</v>
      </c>
      <c r="M200" s="30">
        <v>2.7131179447255745E-2</v>
      </c>
      <c r="N200" s="30">
        <v>2.3783236019203326E-2</v>
      </c>
      <c r="O200" s="30">
        <v>3.5674854028804985E-2</v>
      </c>
      <c r="P200" s="20" t="s">
        <v>64</v>
      </c>
      <c r="Q200" s="29">
        <v>0.39818560380725759</v>
      </c>
      <c r="R200" s="29">
        <v>0.3819155264723379</v>
      </c>
      <c r="S200" s="77" t="e">
        <f>VLOOKUP(I200,#REF!,2,FALSE)</f>
        <v>#REF!</v>
      </c>
    </row>
    <row r="201" spans="2:19">
      <c r="B201" s="67">
        <v>40</v>
      </c>
      <c r="C201" s="17" t="s">
        <v>14</v>
      </c>
      <c r="D201" s="67" t="s">
        <v>172</v>
      </c>
      <c r="E201" s="22" t="s">
        <v>104</v>
      </c>
      <c r="F201" s="67">
        <v>2010</v>
      </c>
      <c r="G201" s="70" t="s">
        <v>78</v>
      </c>
      <c r="H201" s="70">
        <v>10</v>
      </c>
      <c r="I201" s="22" t="s">
        <v>3</v>
      </c>
      <c r="J201" s="29">
        <v>0.27920302648171502</v>
      </c>
      <c r="K201" s="30">
        <v>2.7920302648171504E-2</v>
      </c>
      <c r="L201" s="30">
        <v>0.22950819672131148</v>
      </c>
      <c r="M201" s="30">
        <v>2.2950819672131147E-2</v>
      </c>
      <c r="N201" s="30">
        <v>1.8613535098781001E-2</v>
      </c>
      <c r="O201" s="30">
        <v>2.7920302648171504E-2</v>
      </c>
      <c r="P201" s="20" t="s">
        <v>64</v>
      </c>
      <c r="Q201" s="29">
        <v>0.41970416504476454</v>
      </c>
      <c r="R201" s="29">
        <v>0.39891008174386922</v>
      </c>
      <c r="S201" s="77" t="e">
        <f>VLOOKUP(I201,#REF!,2,FALSE)</f>
        <v>#REF!</v>
      </c>
    </row>
    <row r="202" spans="2:19">
      <c r="B202" s="67">
        <v>40</v>
      </c>
      <c r="C202" s="17" t="s">
        <v>14</v>
      </c>
      <c r="D202" s="67" t="s">
        <v>172</v>
      </c>
      <c r="E202" s="22" t="s">
        <v>104</v>
      </c>
      <c r="F202" s="67">
        <v>2010</v>
      </c>
      <c r="G202" s="70" t="s">
        <v>78</v>
      </c>
      <c r="H202" s="70">
        <v>10</v>
      </c>
      <c r="I202" s="22" t="s">
        <v>0</v>
      </c>
      <c r="J202" s="29">
        <v>0.338457763236169</v>
      </c>
      <c r="K202" s="30">
        <v>3.3845776323616898E-2</v>
      </c>
      <c r="L202" s="30">
        <v>0.26145151695419394</v>
      </c>
      <c r="M202" s="30">
        <v>2.6145151695419394E-2</v>
      </c>
      <c r="N202" s="30">
        <v>2.2563850882411265E-2</v>
      </c>
      <c r="O202" s="30">
        <v>3.3845776323616898E-2</v>
      </c>
      <c r="P202" s="20" t="s">
        <v>64</v>
      </c>
      <c r="Q202" s="29">
        <v>0.3284741488020177</v>
      </c>
      <c r="R202" s="29">
        <v>0.32686002522068097</v>
      </c>
      <c r="S202" s="77" t="e">
        <f>VLOOKUP(I202,#REF!,2,FALSE)</f>
        <v>#REF!</v>
      </c>
    </row>
    <row r="203" spans="2:19">
      <c r="B203" s="67">
        <v>40</v>
      </c>
      <c r="C203" s="17" t="s">
        <v>14</v>
      </c>
      <c r="D203" s="67" t="s">
        <v>172</v>
      </c>
      <c r="E203" s="22" t="s">
        <v>104</v>
      </c>
      <c r="F203" s="67">
        <v>2010</v>
      </c>
      <c r="G203" s="70" t="s">
        <v>78</v>
      </c>
      <c r="H203" s="70">
        <v>10</v>
      </c>
      <c r="I203" s="22" t="s">
        <v>18</v>
      </c>
      <c r="J203" s="29">
        <v>0.31004456237030992</v>
      </c>
      <c r="K203" s="30">
        <v>3.1004456237030992E-2</v>
      </c>
      <c r="L203" s="30">
        <v>0.22505697860325882</v>
      </c>
      <c r="M203" s="30">
        <v>2.2505697860325882E-2</v>
      </c>
      <c r="N203" s="30">
        <v>2.0669637491353993E-2</v>
      </c>
      <c r="O203" s="30">
        <v>3.1004456237030992E-2</v>
      </c>
      <c r="P203" s="20" t="s">
        <v>64</v>
      </c>
      <c r="Q203" s="29">
        <v>0.36475830867095288</v>
      </c>
      <c r="R203" s="29">
        <v>0.36445895839711534</v>
      </c>
      <c r="S203" s="77" t="e">
        <f>VLOOKUP(I203,#REF!,2,FALSE)</f>
        <v>#REF!</v>
      </c>
    </row>
    <row r="204" spans="2:19">
      <c r="B204" s="67">
        <v>41</v>
      </c>
      <c r="C204" s="17" t="s">
        <v>14</v>
      </c>
      <c r="D204" s="67" t="s">
        <v>99</v>
      </c>
      <c r="E204" s="22" t="s">
        <v>127</v>
      </c>
      <c r="F204" s="67">
        <v>2011</v>
      </c>
      <c r="G204" s="28" t="s">
        <v>35</v>
      </c>
      <c r="H204" s="28">
        <v>16</v>
      </c>
      <c r="I204" s="22" t="s">
        <v>2</v>
      </c>
      <c r="J204" s="29">
        <v>7.0000000000000007E-2</v>
      </c>
      <c r="K204" s="30">
        <v>4.3750000000000004E-3</v>
      </c>
      <c r="L204" s="30">
        <v>0.03</v>
      </c>
      <c r="M204" s="30">
        <v>1.8749999999999999E-3</v>
      </c>
      <c r="N204" s="20">
        <v>4.6666666666666671E-3</v>
      </c>
      <c r="O204" s="20">
        <v>7.000000000000001E-3</v>
      </c>
      <c r="P204" s="20" t="s">
        <v>64</v>
      </c>
      <c r="Q204" s="29">
        <v>0.28999999999999998</v>
      </c>
      <c r="R204" s="29">
        <v>0.43</v>
      </c>
      <c r="S204" s="77" t="e">
        <f>VLOOKUP(I204,#REF!,2,FALSE)</f>
        <v>#REF!</v>
      </c>
    </row>
    <row r="205" spans="2:19">
      <c r="B205" s="67">
        <v>41</v>
      </c>
      <c r="C205" s="17" t="s">
        <v>14</v>
      </c>
      <c r="D205" s="67" t="s">
        <v>99</v>
      </c>
      <c r="E205" s="22" t="s">
        <v>127</v>
      </c>
      <c r="F205" s="67">
        <v>2011</v>
      </c>
      <c r="G205" s="28" t="s">
        <v>35</v>
      </c>
      <c r="H205" s="28">
        <v>16</v>
      </c>
      <c r="I205" s="22" t="s">
        <v>19</v>
      </c>
      <c r="J205" s="29">
        <v>6.3256907701352144E-2</v>
      </c>
      <c r="K205" s="30">
        <v>3.953556731334509E-3</v>
      </c>
      <c r="L205" s="30">
        <v>3.4332745443856554E-2</v>
      </c>
      <c r="M205" s="30">
        <v>2.1457965902410346E-3</v>
      </c>
      <c r="N205" s="20">
        <v>4.2171271800901427E-3</v>
      </c>
      <c r="O205" s="20">
        <v>6.3256907701352144E-3</v>
      </c>
      <c r="P205" s="20" t="s">
        <v>64</v>
      </c>
      <c r="Q205" s="29">
        <v>0.2191260043111895</v>
      </c>
      <c r="R205" s="29">
        <v>0.28851655888692923</v>
      </c>
      <c r="S205" s="77" t="e">
        <f>VLOOKUP(I205,#REF!,2,FALSE)</f>
        <v>#REF!</v>
      </c>
    </row>
    <row r="206" spans="2:19">
      <c r="B206" s="67">
        <v>41</v>
      </c>
      <c r="C206" s="17" t="s">
        <v>14</v>
      </c>
      <c r="D206" s="67" t="s">
        <v>99</v>
      </c>
      <c r="E206" s="22" t="s">
        <v>127</v>
      </c>
      <c r="F206" s="67">
        <v>2011</v>
      </c>
      <c r="G206" s="69" t="s">
        <v>35</v>
      </c>
      <c r="H206" s="69">
        <v>16</v>
      </c>
      <c r="I206" s="22" t="s">
        <v>3</v>
      </c>
      <c r="J206" s="29">
        <v>0.06</v>
      </c>
      <c r="K206" s="30">
        <v>3.7499999999999999E-3</v>
      </c>
      <c r="L206" s="30">
        <v>0.04</v>
      </c>
      <c r="M206" s="30">
        <v>2.5000000000000001E-3</v>
      </c>
      <c r="N206" s="20">
        <v>4.0000000000000001E-3</v>
      </c>
      <c r="O206" s="20">
        <v>6.0000000000000001E-3</v>
      </c>
      <c r="P206" s="20" t="s">
        <v>64</v>
      </c>
      <c r="Q206" s="29">
        <v>0.26</v>
      </c>
      <c r="R206" s="29">
        <v>0.36</v>
      </c>
      <c r="S206" s="77" t="e">
        <f>VLOOKUP(I206,#REF!,2,FALSE)</f>
        <v>#REF!</v>
      </c>
    </row>
    <row r="207" spans="2:19">
      <c r="B207" s="67">
        <v>41</v>
      </c>
      <c r="C207" s="17" t="s">
        <v>14</v>
      </c>
      <c r="D207" s="67" t="s">
        <v>99</v>
      </c>
      <c r="E207" s="22" t="s">
        <v>127</v>
      </c>
      <c r="F207" s="67">
        <v>2011</v>
      </c>
      <c r="G207" s="69" t="s">
        <v>35</v>
      </c>
      <c r="H207" s="69">
        <v>16</v>
      </c>
      <c r="I207" s="22" t="s">
        <v>0</v>
      </c>
      <c r="J207" s="29">
        <v>7.0000000000000007E-2</v>
      </c>
      <c r="K207" s="30">
        <v>4.3750000000000004E-3</v>
      </c>
      <c r="L207" s="30">
        <v>0.03</v>
      </c>
      <c r="M207" s="30">
        <v>1.8749999999999999E-3</v>
      </c>
      <c r="N207" s="20">
        <v>4.6666666666666671E-3</v>
      </c>
      <c r="O207" s="20">
        <v>7.000000000000001E-3</v>
      </c>
      <c r="P207" s="20" t="s">
        <v>64</v>
      </c>
      <c r="Q207" s="29">
        <v>0.14000000000000001</v>
      </c>
      <c r="R207" s="29">
        <v>0.17</v>
      </c>
      <c r="S207" s="77" t="e">
        <f>VLOOKUP(I207,#REF!,2,FALSE)</f>
        <v>#REF!</v>
      </c>
    </row>
    <row r="208" spans="2:19">
      <c r="B208" s="67">
        <v>41</v>
      </c>
      <c r="C208" s="17" t="s">
        <v>14</v>
      </c>
      <c r="D208" s="67" t="s">
        <v>99</v>
      </c>
      <c r="E208" s="22" t="s">
        <v>127</v>
      </c>
      <c r="F208" s="67">
        <v>2011</v>
      </c>
      <c r="G208" s="69" t="s">
        <v>35</v>
      </c>
      <c r="H208" s="69">
        <v>16</v>
      </c>
      <c r="I208" s="22" t="s">
        <v>18</v>
      </c>
      <c r="J208" s="29">
        <v>7.0000000000000007E-2</v>
      </c>
      <c r="K208" s="30">
        <v>4.3750000000000004E-3</v>
      </c>
      <c r="L208" s="30">
        <v>0.03</v>
      </c>
      <c r="M208" s="30">
        <v>1.8749999999999999E-3</v>
      </c>
      <c r="N208" s="20">
        <v>4.6666666666666671E-3</v>
      </c>
      <c r="O208" s="20">
        <v>7.000000000000001E-3</v>
      </c>
      <c r="P208" s="20" t="s">
        <v>64</v>
      </c>
      <c r="Q208" s="29">
        <v>0.25</v>
      </c>
      <c r="R208" s="29">
        <v>0.35</v>
      </c>
      <c r="S208" s="77" t="e">
        <f>VLOOKUP(I208,#REF!,2,FALSE)</f>
        <v>#REF!</v>
      </c>
    </row>
    <row r="209" spans="2:19">
      <c r="B209" s="67">
        <v>42</v>
      </c>
      <c r="C209" s="17" t="s">
        <v>14</v>
      </c>
      <c r="D209" s="67" t="s">
        <v>62</v>
      </c>
      <c r="E209" s="22" t="s">
        <v>104</v>
      </c>
      <c r="F209" s="67">
        <v>2013</v>
      </c>
      <c r="G209" s="6" t="s">
        <v>80</v>
      </c>
      <c r="H209" s="6">
        <v>8</v>
      </c>
      <c r="I209" s="22" t="s">
        <v>2</v>
      </c>
      <c r="J209" s="29">
        <v>0.15728387492335991</v>
      </c>
      <c r="K209" s="30">
        <v>1.9660484365419988E-2</v>
      </c>
      <c r="L209" s="30">
        <v>5.6805640711220108E-2</v>
      </c>
      <c r="M209" s="30">
        <v>7.1007050889025135E-3</v>
      </c>
      <c r="N209" s="30">
        <v>1.0485591661557327E-2</v>
      </c>
      <c r="O209" s="30">
        <v>1.5728387492335991E-2</v>
      </c>
      <c r="P209" s="20" t="s">
        <v>64</v>
      </c>
      <c r="Q209" s="29">
        <v>0.28000000000000003</v>
      </c>
      <c r="R209" s="29">
        <v>0.34</v>
      </c>
      <c r="S209" s="77" t="e">
        <f>VLOOKUP(I209,#REF!,2,FALSE)</f>
        <v>#REF!</v>
      </c>
    </row>
    <row r="210" spans="2:19">
      <c r="B210" s="67">
        <v>42</v>
      </c>
      <c r="C210" s="17" t="s">
        <v>14</v>
      </c>
      <c r="D210" s="70" t="s">
        <v>62</v>
      </c>
      <c r="E210" s="22" t="s">
        <v>104</v>
      </c>
      <c r="F210" s="70">
        <v>2013</v>
      </c>
      <c r="G210" s="6" t="s">
        <v>80</v>
      </c>
      <c r="H210" s="6">
        <v>8</v>
      </c>
      <c r="I210" s="22" t="s">
        <v>19</v>
      </c>
      <c r="J210" s="29">
        <v>0.10737216990241633</v>
      </c>
      <c r="K210" s="30">
        <v>1.3421521237802041E-2</v>
      </c>
      <c r="L210" s="30">
        <v>4.7648107966873812E-2</v>
      </c>
      <c r="M210" s="30">
        <v>5.9560134958592265E-3</v>
      </c>
      <c r="N210" s="30">
        <v>7.1581446601610881E-3</v>
      </c>
      <c r="O210" s="30">
        <v>1.0737216990241633E-2</v>
      </c>
      <c r="P210" s="20" t="s">
        <v>64</v>
      </c>
      <c r="Q210" s="29">
        <v>0.20512729049041778</v>
      </c>
      <c r="R210" s="29">
        <v>0.31774512365524221</v>
      </c>
      <c r="S210" s="77" t="e">
        <f>VLOOKUP(I210,#REF!,2,FALSE)</f>
        <v>#REF!</v>
      </c>
    </row>
    <row r="211" spans="2:19">
      <c r="B211" s="67">
        <v>42</v>
      </c>
      <c r="C211" s="17" t="s">
        <v>14</v>
      </c>
      <c r="D211" s="70" t="s">
        <v>62</v>
      </c>
      <c r="E211" s="22" t="s">
        <v>104</v>
      </c>
      <c r="F211" s="70">
        <v>2013</v>
      </c>
      <c r="G211" s="6" t="s">
        <v>80</v>
      </c>
      <c r="H211" s="6">
        <v>8</v>
      </c>
      <c r="I211" s="22" t="s">
        <v>3</v>
      </c>
      <c r="J211" s="29">
        <v>0.12063243345289787</v>
      </c>
      <c r="K211" s="30">
        <v>1.5079054181612234E-2</v>
      </c>
      <c r="L211" s="30">
        <v>5.2527845950538041E-2</v>
      </c>
      <c r="M211" s="30">
        <v>6.5659807438172551E-3</v>
      </c>
      <c r="N211" s="30">
        <v>8.0421622301931912E-3</v>
      </c>
      <c r="O211" s="30">
        <v>1.2063243345289788E-2</v>
      </c>
      <c r="P211" s="20" t="s">
        <v>64</v>
      </c>
      <c r="Q211" s="29">
        <v>0.23</v>
      </c>
      <c r="R211" s="29">
        <v>0.37</v>
      </c>
      <c r="S211" s="77" t="e">
        <f>VLOOKUP(I211,#REF!,2,FALSE)</f>
        <v>#REF!</v>
      </c>
    </row>
    <row r="212" spans="2:19">
      <c r="B212" s="67">
        <v>42</v>
      </c>
      <c r="C212" s="17" t="s">
        <v>14</v>
      </c>
      <c r="D212" s="70" t="s">
        <v>62</v>
      </c>
      <c r="E212" s="22" t="s">
        <v>104</v>
      </c>
      <c r="F212" s="70">
        <v>2013</v>
      </c>
      <c r="G212" s="6" t="s">
        <v>80</v>
      </c>
      <c r="H212" s="6">
        <v>8</v>
      </c>
      <c r="I212" s="22" t="s">
        <v>0</v>
      </c>
      <c r="J212" s="29">
        <v>5.9729729729729793E-2</v>
      </c>
      <c r="K212" s="30">
        <v>7.4662162162162241E-3</v>
      </c>
      <c r="L212" s="30">
        <v>3.0115830115830151E-2</v>
      </c>
      <c r="M212" s="30">
        <v>3.7644787644787688E-3</v>
      </c>
      <c r="N212" s="30">
        <v>3.9819819819819861E-3</v>
      </c>
      <c r="O212" s="30">
        <v>5.9729729729729791E-3</v>
      </c>
      <c r="P212" s="20" t="s">
        <v>64</v>
      </c>
      <c r="Q212" s="29">
        <v>0.12247104247104261</v>
      </c>
      <c r="R212" s="29">
        <v>0.13000000000000014</v>
      </c>
      <c r="S212" s="77" t="e">
        <f>VLOOKUP(I212,#REF!,2,FALSE)</f>
        <v>#REF!</v>
      </c>
    </row>
    <row r="213" spans="2:19">
      <c r="B213" s="67">
        <v>42</v>
      </c>
      <c r="C213" s="17" t="s">
        <v>14</v>
      </c>
      <c r="D213" s="70" t="s">
        <v>62</v>
      </c>
      <c r="E213" s="22" t="s">
        <v>104</v>
      </c>
      <c r="F213" s="70">
        <v>2013</v>
      </c>
      <c r="G213" s="6" t="s">
        <v>80</v>
      </c>
      <c r="H213" s="6">
        <v>8</v>
      </c>
      <c r="I213" s="22" t="s">
        <v>18</v>
      </c>
      <c r="J213" s="29">
        <v>0.12927071377527985</v>
      </c>
      <c r="K213" s="30">
        <v>1.6158839221909981E-2</v>
      </c>
      <c r="L213" s="30">
        <v>5.2159980183869158E-2</v>
      </c>
      <c r="M213" s="30">
        <v>6.5199975229836447E-3</v>
      </c>
      <c r="N213" s="30">
        <v>8.618047585018657E-3</v>
      </c>
      <c r="O213" s="30">
        <v>1.2927071377527985E-2</v>
      </c>
      <c r="P213" s="20" t="s">
        <v>64</v>
      </c>
      <c r="Q213" s="29">
        <v>0.24337739207442455</v>
      </c>
      <c r="R213" s="29">
        <v>0.32425224794714536</v>
      </c>
      <c r="S213" s="77" t="e">
        <f>VLOOKUP(I213,#REF!,2,FALSE)</f>
        <v>#REF!</v>
      </c>
    </row>
    <row r="214" spans="2:19">
      <c r="B214" s="67">
        <v>43</v>
      </c>
      <c r="C214" s="17" t="s">
        <v>34</v>
      </c>
      <c r="D214" s="67" t="s">
        <v>181</v>
      </c>
      <c r="E214" s="22" t="s">
        <v>154</v>
      </c>
      <c r="F214" s="67">
        <v>2014</v>
      </c>
      <c r="G214" s="6" t="s">
        <v>182</v>
      </c>
      <c r="H214" s="6">
        <v>11</v>
      </c>
      <c r="I214" s="22" t="s">
        <v>18</v>
      </c>
      <c r="J214" s="29">
        <v>0.17456495369772421</v>
      </c>
      <c r="K214" s="30">
        <v>1.5869541245247656E-2</v>
      </c>
      <c r="L214" s="30">
        <v>9.2320948426680011E-2</v>
      </c>
      <c r="M214" s="30">
        <v>8.3928134933345458E-3</v>
      </c>
      <c r="N214" s="31">
        <v>1.163766357984828E-2</v>
      </c>
      <c r="O214" s="31">
        <v>1.745649536977242E-2</v>
      </c>
      <c r="P214" s="20" t="s">
        <v>64</v>
      </c>
      <c r="Q214" s="29">
        <v>0.17456495369772421</v>
      </c>
      <c r="R214" s="29" t="s">
        <v>11</v>
      </c>
      <c r="S214" s="77" t="e">
        <f>VLOOKUP(I214,#REF!,2,FALSE)</f>
        <v>#REF!</v>
      </c>
    </row>
    <row r="215" spans="2:19">
      <c r="B215" s="67">
        <v>43</v>
      </c>
      <c r="C215" s="17" t="s">
        <v>34</v>
      </c>
      <c r="D215" s="70" t="s">
        <v>181</v>
      </c>
      <c r="E215" s="22" t="s">
        <v>154</v>
      </c>
      <c r="F215" s="70">
        <v>2014</v>
      </c>
      <c r="G215" s="6" t="s">
        <v>182</v>
      </c>
      <c r="H215" s="6">
        <v>11</v>
      </c>
      <c r="I215" s="22" t="s">
        <v>2</v>
      </c>
      <c r="J215" s="29" t="s">
        <v>11</v>
      </c>
      <c r="K215" s="30" t="s">
        <v>11</v>
      </c>
      <c r="L215" s="30" t="s">
        <v>11</v>
      </c>
      <c r="M215" s="30" t="s">
        <v>11</v>
      </c>
      <c r="N215" s="31" t="s">
        <v>11</v>
      </c>
      <c r="O215" s="31" t="s">
        <v>11</v>
      </c>
      <c r="P215" s="20" t="s">
        <v>65</v>
      </c>
      <c r="Q215" s="29" t="s">
        <v>11</v>
      </c>
      <c r="R215" s="29" t="s">
        <v>11</v>
      </c>
      <c r="S215" s="77" t="e">
        <f>VLOOKUP(I215,#REF!,2,FALSE)</f>
        <v>#REF!</v>
      </c>
    </row>
    <row r="216" spans="2:19">
      <c r="B216" s="67">
        <v>43</v>
      </c>
      <c r="C216" s="68" t="s">
        <v>34</v>
      </c>
      <c r="D216" s="6" t="s">
        <v>181</v>
      </c>
      <c r="E216" s="22" t="s">
        <v>154</v>
      </c>
      <c r="F216" s="6">
        <v>2014</v>
      </c>
      <c r="G216" s="6" t="s">
        <v>182</v>
      </c>
      <c r="H216" s="6">
        <v>11</v>
      </c>
      <c r="I216" s="27" t="s">
        <v>19</v>
      </c>
      <c r="J216" s="29" t="s">
        <v>11</v>
      </c>
      <c r="K216" s="30" t="s">
        <v>11</v>
      </c>
      <c r="L216" s="30" t="s">
        <v>11</v>
      </c>
      <c r="M216" s="30" t="s">
        <v>11</v>
      </c>
      <c r="N216" s="31" t="s">
        <v>11</v>
      </c>
      <c r="O216" s="31" t="s">
        <v>11</v>
      </c>
      <c r="P216" s="20" t="s">
        <v>65</v>
      </c>
      <c r="Q216" s="32" t="s">
        <v>11</v>
      </c>
      <c r="R216" s="29" t="s">
        <v>11</v>
      </c>
      <c r="S216" s="77" t="e">
        <f>VLOOKUP(I216,#REF!,2,FALSE)</f>
        <v>#REF!</v>
      </c>
    </row>
    <row r="217" spans="2:19">
      <c r="B217" s="67">
        <v>43</v>
      </c>
      <c r="C217" s="68" t="s">
        <v>34</v>
      </c>
      <c r="D217" s="6" t="s">
        <v>181</v>
      </c>
      <c r="E217" s="22" t="s">
        <v>154</v>
      </c>
      <c r="F217" s="6">
        <v>2014</v>
      </c>
      <c r="G217" s="6" t="s">
        <v>182</v>
      </c>
      <c r="H217" s="6">
        <v>11</v>
      </c>
      <c r="I217" s="27" t="s">
        <v>3</v>
      </c>
      <c r="J217" s="29" t="s">
        <v>11</v>
      </c>
      <c r="K217" s="30" t="s">
        <v>11</v>
      </c>
      <c r="L217" s="30" t="s">
        <v>11</v>
      </c>
      <c r="M217" s="30" t="s">
        <v>11</v>
      </c>
      <c r="N217" s="31" t="s">
        <v>11</v>
      </c>
      <c r="O217" s="31" t="s">
        <v>11</v>
      </c>
      <c r="P217" s="20" t="s">
        <v>65</v>
      </c>
      <c r="Q217" s="32" t="s">
        <v>11</v>
      </c>
      <c r="R217" s="29" t="s">
        <v>11</v>
      </c>
      <c r="S217" s="77" t="e">
        <f>VLOOKUP(I217,#REF!,2,FALSE)</f>
        <v>#REF!</v>
      </c>
    </row>
    <row r="218" spans="2:19">
      <c r="B218" s="67">
        <v>43</v>
      </c>
      <c r="C218" s="68" t="s">
        <v>34</v>
      </c>
      <c r="D218" s="6" t="s">
        <v>181</v>
      </c>
      <c r="E218" s="22" t="s">
        <v>154</v>
      </c>
      <c r="F218" s="6">
        <v>2014</v>
      </c>
      <c r="G218" s="6" t="s">
        <v>182</v>
      </c>
      <c r="H218" s="6">
        <v>11</v>
      </c>
      <c r="I218" s="27" t="s">
        <v>0</v>
      </c>
      <c r="J218" s="29" t="s">
        <v>11</v>
      </c>
      <c r="K218" s="30" t="s">
        <v>11</v>
      </c>
      <c r="L218" s="30" t="s">
        <v>11</v>
      </c>
      <c r="M218" s="30" t="s">
        <v>11</v>
      </c>
      <c r="N218" s="31" t="s">
        <v>11</v>
      </c>
      <c r="O218" s="31" t="s">
        <v>11</v>
      </c>
      <c r="P218" s="20" t="s">
        <v>65</v>
      </c>
      <c r="Q218" s="32" t="s">
        <v>11</v>
      </c>
      <c r="R218" s="29" t="s">
        <v>11</v>
      </c>
      <c r="S218" s="77" t="e">
        <f>VLOOKUP(I218,#REF!,2,FALSE)</f>
        <v>#REF!</v>
      </c>
    </row>
    <row r="219" spans="2:19">
      <c r="B219" s="67">
        <v>44</v>
      </c>
      <c r="C219" s="68" t="s">
        <v>8</v>
      </c>
      <c r="D219" s="6" t="s">
        <v>7</v>
      </c>
      <c r="E219" s="22" t="s">
        <v>152</v>
      </c>
      <c r="F219" s="6">
        <v>2009</v>
      </c>
      <c r="G219" s="6" t="s">
        <v>131</v>
      </c>
      <c r="H219" s="6">
        <v>12</v>
      </c>
      <c r="I219" s="22" t="s">
        <v>18</v>
      </c>
      <c r="J219" s="29" t="s">
        <v>11</v>
      </c>
      <c r="K219" s="30" t="s">
        <v>11</v>
      </c>
      <c r="L219" s="30" t="s">
        <v>11</v>
      </c>
      <c r="M219" s="30" t="s">
        <v>11</v>
      </c>
      <c r="N219" s="33" t="s">
        <v>11</v>
      </c>
      <c r="O219" s="20" t="s">
        <v>11</v>
      </c>
      <c r="P219" s="20" t="s">
        <v>65</v>
      </c>
      <c r="Q219" s="29">
        <v>0.2582972582972583</v>
      </c>
      <c r="R219" s="29" t="s">
        <v>11</v>
      </c>
      <c r="S219" s="77" t="e">
        <f>VLOOKUP(I219,#REF!,2,FALSE)</f>
        <v>#REF!</v>
      </c>
    </row>
    <row r="220" spans="2:19">
      <c r="B220" s="67">
        <v>44</v>
      </c>
      <c r="C220" s="68" t="s">
        <v>8</v>
      </c>
      <c r="D220" s="6" t="s">
        <v>7</v>
      </c>
      <c r="E220" s="22" t="s">
        <v>152</v>
      </c>
      <c r="F220" s="6">
        <v>2009</v>
      </c>
      <c r="G220" s="6" t="s">
        <v>131</v>
      </c>
      <c r="H220" s="6">
        <v>12</v>
      </c>
      <c r="I220" s="22" t="s">
        <v>2</v>
      </c>
      <c r="J220" s="29" t="s">
        <v>11</v>
      </c>
      <c r="K220" s="30" t="s">
        <v>11</v>
      </c>
      <c r="L220" s="30" t="s">
        <v>11</v>
      </c>
      <c r="M220" s="30" t="s">
        <v>11</v>
      </c>
      <c r="N220" s="33" t="s">
        <v>11</v>
      </c>
      <c r="O220" s="20" t="s">
        <v>11</v>
      </c>
      <c r="P220" s="20" t="s">
        <v>65</v>
      </c>
      <c r="Q220" s="29">
        <v>0.25827814569536423</v>
      </c>
      <c r="R220" s="29" t="s">
        <v>11</v>
      </c>
      <c r="S220" s="77" t="e">
        <f>VLOOKUP(I220,#REF!,2,FALSE)</f>
        <v>#REF!</v>
      </c>
    </row>
    <row r="221" spans="2:19">
      <c r="B221" s="67">
        <v>44</v>
      </c>
      <c r="C221" s="68" t="s">
        <v>8</v>
      </c>
      <c r="D221" s="6" t="s">
        <v>7</v>
      </c>
      <c r="E221" s="22" t="s">
        <v>152</v>
      </c>
      <c r="F221" s="6">
        <v>2009</v>
      </c>
      <c r="G221" s="6" t="s">
        <v>131</v>
      </c>
      <c r="H221" s="6">
        <v>12</v>
      </c>
      <c r="I221" s="22" t="s">
        <v>19</v>
      </c>
      <c r="J221" s="29" t="s">
        <v>11</v>
      </c>
      <c r="K221" s="30" t="s">
        <v>11</v>
      </c>
      <c r="L221" s="30" t="s">
        <v>11</v>
      </c>
      <c r="M221" s="30" t="s">
        <v>11</v>
      </c>
      <c r="N221" s="33" t="s">
        <v>11</v>
      </c>
      <c r="O221" s="20" t="s">
        <v>11</v>
      </c>
      <c r="P221" s="20" t="s">
        <v>65</v>
      </c>
      <c r="Q221" s="29">
        <v>0.25830258302583026</v>
      </c>
      <c r="R221" s="29" t="s">
        <v>11</v>
      </c>
      <c r="S221" s="77" t="e">
        <f>VLOOKUP(I221,#REF!,2,FALSE)</f>
        <v>#REF!</v>
      </c>
    </row>
    <row r="222" spans="2:19">
      <c r="B222" s="67">
        <v>44</v>
      </c>
      <c r="C222" s="68" t="s">
        <v>8</v>
      </c>
      <c r="D222" s="6" t="s">
        <v>7</v>
      </c>
      <c r="E222" s="22" t="s">
        <v>152</v>
      </c>
      <c r="F222" s="6">
        <v>2009</v>
      </c>
      <c r="G222" s="6" t="s">
        <v>131</v>
      </c>
      <c r="H222" s="6">
        <v>12</v>
      </c>
      <c r="I222" s="22" t="s">
        <v>3</v>
      </c>
      <c r="J222" s="29" t="s">
        <v>11</v>
      </c>
      <c r="K222" s="30" t="s">
        <v>11</v>
      </c>
      <c r="L222" s="30" t="s">
        <v>11</v>
      </c>
      <c r="M222" s="30" t="s">
        <v>11</v>
      </c>
      <c r="N222" s="33" t="s">
        <v>11</v>
      </c>
      <c r="O222" s="20" t="s">
        <v>11</v>
      </c>
      <c r="P222" s="20" t="s">
        <v>65</v>
      </c>
      <c r="Q222" s="29">
        <v>0.30722891566265059</v>
      </c>
      <c r="R222" s="29" t="s">
        <v>11</v>
      </c>
      <c r="S222" s="77" t="e">
        <f>VLOOKUP(I222,#REF!,2,FALSE)</f>
        <v>#REF!</v>
      </c>
    </row>
    <row r="223" spans="2:19">
      <c r="B223" s="67">
        <v>44</v>
      </c>
      <c r="C223" s="68" t="s">
        <v>8</v>
      </c>
      <c r="D223" s="6" t="s">
        <v>7</v>
      </c>
      <c r="E223" s="22" t="s">
        <v>152</v>
      </c>
      <c r="F223" s="6">
        <v>2009</v>
      </c>
      <c r="G223" s="6" t="s">
        <v>131</v>
      </c>
      <c r="H223" s="6">
        <v>12</v>
      </c>
      <c r="I223" s="22" t="s">
        <v>0</v>
      </c>
      <c r="J223" s="29" t="s">
        <v>11</v>
      </c>
      <c r="K223" s="30" t="s">
        <v>11</v>
      </c>
      <c r="L223" s="30" t="s">
        <v>11</v>
      </c>
      <c r="M223" s="30" t="s">
        <v>11</v>
      </c>
      <c r="N223" s="33" t="s">
        <v>11</v>
      </c>
      <c r="O223" s="20" t="s">
        <v>11</v>
      </c>
      <c r="P223" s="20" t="s">
        <v>65</v>
      </c>
      <c r="Q223" s="29">
        <v>0.18095238095238095</v>
      </c>
      <c r="R223" s="29" t="s">
        <v>11</v>
      </c>
      <c r="S223" s="77" t="e">
        <f>VLOOKUP(I223,#REF!,2,FALSE)</f>
        <v>#REF!</v>
      </c>
    </row>
    <row r="224" spans="2:19">
      <c r="B224" s="67">
        <v>45</v>
      </c>
      <c r="C224" s="68" t="s">
        <v>74</v>
      </c>
      <c r="D224" s="67" t="s">
        <v>7</v>
      </c>
      <c r="E224" s="22" t="s">
        <v>152</v>
      </c>
      <c r="F224" s="67">
        <v>2009</v>
      </c>
      <c r="G224" s="69" t="s">
        <v>73</v>
      </c>
      <c r="H224" s="69">
        <v>22</v>
      </c>
      <c r="I224" s="22" t="s">
        <v>18</v>
      </c>
      <c r="J224" s="29">
        <v>0.27950669335868644</v>
      </c>
      <c r="K224" s="30">
        <v>1.2704849698122111E-2</v>
      </c>
      <c r="L224" s="30">
        <v>0.27950669335868644</v>
      </c>
      <c r="M224" s="30">
        <v>1.2704849698122111E-2</v>
      </c>
      <c r="N224" s="20">
        <v>1.8633779557245763E-2</v>
      </c>
      <c r="O224" s="20">
        <v>2.7950669335868643E-2</v>
      </c>
      <c r="P224" s="20" t="s">
        <v>65</v>
      </c>
      <c r="Q224" s="29" t="s">
        <v>11</v>
      </c>
      <c r="R224" s="29" t="s">
        <v>11</v>
      </c>
      <c r="S224" s="77" t="e">
        <f>VLOOKUP(I224,#REF!,2,FALSE)</f>
        <v>#REF!</v>
      </c>
    </row>
    <row r="225" spans="2:19">
      <c r="B225" s="67">
        <v>45</v>
      </c>
      <c r="C225" s="68" t="s">
        <v>74</v>
      </c>
      <c r="D225" s="67" t="s">
        <v>7</v>
      </c>
      <c r="E225" s="22" t="s">
        <v>152</v>
      </c>
      <c r="F225" s="67">
        <v>2009</v>
      </c>
      <c r="G225" s="69" t="s">
        <v>73</v>
      </c>
      <c r="H225" s="69">
        <v>22</v>
      </c>
      <c r="I225" s="22" t="s">
        <v>2</v>
      </c>
      <c r="J225" s="29">
        <v>0.33052559458244041</v>
      </c>
      <c r="K225" s="30">
        <v>1.5023890662838201E-2</v>
      </c>
      <c r="L225" s="30">
        <v>0.33052559458244041</v>
      </c>
      <c r="M225" s="30">
        <v>1.5023890662838201E-2</v>
      </c>
      <c r="N225" s="20">
        <v>2.203503963882936E-2</v>
      </c>
      <c r="O225" s="20">
        <v>3.3052559458244042E-2</v>
      </c>
      <c r="P225" s="20" t="s">
        <v>65</v>
      </c>
      <c r="Q225" s="29" t="s">
        <v>11</v>
      </c>
      <c r="R225" s="29" t="s">
        <v>11</v>
      </c>
      <c r="S225" s="77" t="e">
        <f>VLOOKUP(I225,#REF!,2,FALSE)</f>
        <v>#REF!</v>
      </c>
    </row>
    <row r="226" spans="2:19">
      <c r="B226" s="67">
        <v>45</v>
      </c>
      <c r="C226" s="68" t="s">
        <v>74</v>
      </c>
      <c r="D226" s="67" t="s">
        <v>7</v>
      </c>
      <c r="E226" s="22" t="s">
        <v>152</v>
      </c>
      <c r="F226" s="67">
        <v>2009</v>
      </c>
      <c r="G226" s="69" t="s">
        <v>73</v>
      </c>
      <c r="H226" s="69">
        <v>22</v>
      </c>
      <c r="I226" s="22" t="s">
        <v>19</v>
      </c>
      <c r="J226" s="29">
        <v>0.26296054483257786</v>
      </c>
      <c r="K226" s="30">
        <v>1.1952752037844449E-2</v>
      </c>
      <c r="L226" s="30">
        <v>0.26296054483257786</v>
      </c>
      <c r="M226" s="30">
        <v>1.1952752037844449E-2</v>
      </c>
      <c r="N226" s="20">
        <v>1.7530702988838524E-2</v>
      </c>
      <c r="O226" s="20">
        <v>2.6296054483257787E-2</v>
      </c>
      <c r="P226" s="20" t="s">
        <v>65</v>
      </c>
      <c r="Q226" s="29" t="s">
        <v>11</v>
      </c>
      <c r="R226" s="29" t="s">
        <v>11</v>
      </c>
      <c r="S226" s="77" t="e">
        <f>VLOOKUP(I226,#REF!,2,FALSE)</f>
        <v>#REF!</v>
      </c>
    </row>
    <row r="227" spans="2:19">
      <c r="B227" s="67">
        <v>45</v>
      </c>
      <c r="C227" s="68" t="s">
        <v>74</v>
      </c>
      <c r="D227" s="67" t="s">
        <v>7</v>
      </c>
      <c r="E227" s="22" t="s">
        <v>152</v>
      </c>
      <c r="F227" s="67">
        <v>2009</v>
      </c>
      <c r="G227" s="69" t="s">
        <v>73</v>
      </c>
      <c r="H227" s="69">
        <v>22</v>
      </c>
      <c r="I227" s="22" t="s">
        <v>3</v>
      </c>
      <c r="J227" s="29">
        <v>0.38006609037002065</v>
      </c>
      <c r="K227" s="30">
        <v>1.7275731380455486E-2</v>
      </c>
      <c r="L227" s="30">
        <v>0.38006609037002065</v>
      </c>
      <c r="M227" s="30">
        <v>1.7275731380455486E-2</v>
      </c>
      <c r="N227" s="20">
        <v>2.5337739358001377E-2</v>
      </c>
      <c r="O227" s="20">
        <v>3.8006609037002065E-2</v>
      </c>
      <c r="P227" s="20" t="s">
        <v>65</v>
      </c>
      <c r="Q227" s="29" t="s">
        <v>11</v>
      </c>
      <c r="R227" s="29" t="s">
        <v>11</v>
      </c>
      <c r="S227" s="77" t="e">
        <f>VLOOKUP(I227,#REF!,2,FALSE)</f>
        <v>#REF!</v>
      </c>
    </row>
    <row r="228" spans="2:19">
      <c r="B228" s="67">
        <v>45</v>
      </c>
      <c r="C228" s="68" t="s">
        <v>74</v>
      </c>
      <c r="D228" s="67" t="s">
        <v>7</v>
      </c>
      <c r="E228" s="22" t="s">
        <v>152</v>
      </c>
      <c r="F228" s="67">
        <v>2009</v>
      </c>
      <c r="G228" s="69" t="s">
        <v>73</v>
      </c>
      <c r="H228" s="69">
        <v>22</v>
      </c>
      <c r="I228" s="22" t="s">
        <v>0</v>
      </c>
      <c r="J228" s="29">
        <v>0.19919389242708299</v>
      </c>
      <c r="K228" s="30">
        <v>9.0542678375946806E-3</v>
      </c>
      <c r="L228" s="30">
        <v>0.19919389242708299</v>
      </c>
      <c r="M228" s="30">
        <v>9.0542678375946806E-3</v>
      </c>
      <c r="N228" s="20">
        <v>1.3279592828472199E-2</v>
      </c>
      <c r="O228" s="20">
        <v>1.9919389242708301E-2</v>
      </c>
      <c r="P228" s="20" t="s">
        <v>65</v>
      </c>
      <c r="Q228" s="29" t="s">
        <v>11</v>
      </c>
      <c r="R228" s="29" t="s">
        <v>11</v>
      </c>
      <c r="S228" s="77" t="e">
        <f>VLOOKUP(I228,#REF!,2,FALSE)</f>
        <v>#REF!</v>
      </c>
    </row>
    <row r="229" spans="2:19">
      <c r="B229" s="67">
        <v>46</v>
      </c>
      <c r="C229" s="68" t="s">
        <v>31</v>
      </c>
      <c r="D229" s="67" t="s">
        <v>157</v>
      </c>
      <c r="E229" s="22" t="s">
        <v>104</v>
      </c>
      <c r="F229" s="67">
        <v>2013</v>
      </c>
      <c r="G229" s="69" t="s">
        <v>32</v>
      </c>
      <c r="H229" s="69">
        <v>20</v>
      </c>
      <c r="I229" s="22" t="s">
        <v>18</v>
      </c>
      <c r="J229" s="29">
        <v>0.25623167609179232</v>
      </c>
      <c r="K229" s="30">
        <v>1.2811583804589615E-2</v>
      </c>
      <c r="L229" s="30">
        <v>0.19184069405081447</v>
      </c>
      <c r="M229" s="30">
        <v>9.5920347025407228E-3</v>
      </c>
      <c r="N229" s="20">
        <v>1.7082111739452822E-2</v>
      </c>
      <c r="O229" s="20">
        <v>2.562316760917923E-2</v>
      </c>
      <c r="P229" s="20" t="s">
        <v>64</v>
      </c>
      <c r="Q229" s="29">
        <v>0.34531949251340893</v>
      </c>
      <c r="R229" s="29">
        <v>0.44227524893464099</v>
      </c>
      <c r="S229" s="77" t="e">
        <f>VLOOKUP(I229,#REF!,2,FALSE)</f>
        <v>#REF!</v>
      </c>
    </row>
    <row r="230" spans="2:19" ht="19.5" customHeight="1">
      <c r="B230" s="67">
        <v>46</v>
      </c>
      <c r="C230" s="68" t="s">
        <v>31</v>
      </c>
      <c r="D230" s="67" t="s">
        <v>157</v>
      </c>
      <c r="E230" s="22" t="s">
        <v>104</v>
      </c>
      <c r="F230" s="67">
        <v>2013</v>
      </c>
      <c r="G230" s="69" t="s">
        <v>32</v>
      </c>
      <c r="H230" s="69">
        <v>20</v>
      </c>
      <c r="I230" s="22" t="s">
        <v>2</v>
      </c>
      <c r="J230" s="29" t="s">
        <v>11</v>
      </c>
      <c r="K230" s="30" t="s">
        <v>11</v>
      </c>
      <c r="L230" s="30" t="s">
        <v>11</v>
      </c>
      <c r="M230" s="30" t="s">
        <v>11</v>
      </c>
      <c r="N230" s="20" t="s">
        <v>11</v>
      </c>
      <c r="O230" s="20" t="s">
        <v>11</v>
      </c>
      <c r="P230" s="20" t="s">
        <v>65</v>
      </c>
      <c r="Q230" s="29" t="s">
        <v>11</v>
      </c>
      <c r="R230" s="29" t="s">
        <v>11</v>
      </c>
      <c r="S230" s="77" t="e">
        <f>VLOOKUP(I230,#REF!,2,FALSE)</f>
        <v>#REF!</v>
      </c>
    </row>
    <row r="231" spans="2:19">
      <c r="B231" s="67">
        <v>46</v>
      </c>
      <c r="C231" s="68" t="s">
        <v>31</v>
      </c>
      <c r="D231" s="67" t="s">
        <v>157</v>
      </c>
      <c r="E231" s="22" t="s">
        <v>104</v>
      </c>
      <c r="F231" s="67">
        <v>2013</v>
      </c>
      <c r="G231" s="69" t="s">
        <v>32</v>
      </c>
      <c r="H231" s="69">
        <v>20</v>
      </c>
      <c r="I231" s="22" t="s">
        <v>19</v>
      </c>
      <c r="J231" s="29" t="s">
        <v>11</v>
      </c>
      <c r="K231" s="30" t="s">
        <v>11</v>
      </c>
      <c r="L231" s="30" t="s">
        <v>11</v>
      </c>
      <c r="M231" s="30" t="s">
        <v>11</v>
      </c>
      <c r="N231" s="20" t="s">
        <v>11</v>
      </c>
      <c r="O231" s="20" t="s">
        <v>11</v>
      </c>
      <c r="P231" s="20" t="s">
        <v>65</v>
      </c>
      <c r="Q231" s="29" t="s">
        <v>11</v>
      </c>
      <c r="R231" s="29" t="s">
        <v>11</v>
      </c>
      <c r="S231" s="77" t="e">
        <f>VLOOKUP(I231,#REF!,2,FALSE)</f>
        <v>#REF!</v>
      </c>
    </row>
    <row r="232" spans="2:19">
      <c r="B232" s="67">
        <v>46</v>
      </c>
      <c r="C232" s="68" t="s">
        <v>31</v>
      </c>
      <c r="D232" s="67" t="s">
        <v>157</v>
      </c>
      <c r="E232" s="22" t="s">
        <v>104</v>
      </c>
      <c r="F232" s="67">
        <v>2013</v>
      </c>
      <c r="G232" s="69" t="s">
        <v>32</v>
      </c>
      <c r="H232" s="69">
        <v>20</v>
      </c>
      <c r="I232" s="22" t="s">
        <v>3</v>
      </c>
      <c r="J232" s="29" t="s">
        <v>11</v>
      </c>
      <c r="K232" s="30" t="s">
        <v>11</v>
      </c>
      <c r="L232" s="30" t="s">
        <v>11</v>
      </c>
      <c r="M232" s="30" t="s">
        <v>11</v>
      </c>
      <c r="N232" s="20" t="s">
        <v>11</v>
      </c>
      <c r="O232" s="20" t="s">
        <v>11</v>
      </c>
      <c r="P232" s="20" t="s">
        <v>65</v>
      </c>
      <c r="Q232" s="29" t="s">
        <v>11</v>
      </c>
      <c r="R232" s="29" t="s">
        <v>11</v>
      </c>
      <c r="S232" s="77" t="e">
        <f>VLOOKUP(I232,#REF!,2,FALSE)</f>
        <v>#REF!</v>
      </c>
    </row>
    <row r="233" spans="2:19">
      <c r="B233" s="67">
        <v>46</v>
      </c>
      <c r="C233" s="68" t="s">
        <v>31</v>
      </c>
      <c r="D233" s="67" t="s">
        <v>157</v>
      </c>
      <c r="E233" s="22" t="s">
        <v>104</v>
      </c>
      <c r="F233" s="67">
        <v>2013</v>
      </c>
      <c r="G233" s="69" t="s">
        <v>32</v>
      </c>
      <c r="H233" s="69">
        <v>20</v>
      </c>
      <c r="I233" s="22" t="s">
        <v>0</v>
      </c>
      <c r="J233" s="29" t="s">
        <v>11</v>
      </c>
      <c r="K233" s="30" t="s">
        <v>11</v>
      </c>
      <c r="L233" s="30" t="s">
        <v>11</v>
      </c>
      <c r="M233" s="30" t="s">
        <v>11</v>
      </c>
      <c r="N233" s="20" t="s">
        <v>11</v>
      </c>
      <c r="O233" s="20" t="s">
        <v>11</v>
      </c>
      <c r="P233" s="20" t="s">
        <v>65</v>
      </c>
      <c r="Q233" s="29" t="s">
        <v>11</v>
      </c>
      <c r="R233" s="29" t="s">
        <v>11</v>
      </c>
      <c r="S233" s="77" t="e">
        <f>VLOOKUP(I233,#REF!,2,FALSE)</f>
        <v>#REF!</v>
      </c>
    </row>
    <row r="234" spans="2:19">
      <c r="B234" s="67">
        <v>47</v>
      </c>
      <c r="C234" s="68" t="s">
        <v>31</v>
      </c>
      <c r="D234" s="6" t="s">
        <v>162</v>
      </c>
      <c r="E234" s="22" t="s">
        <v>104</v>
      </c>
      <c r="F234" s="6">
        <v>2014</v>
      </c>
      <c r="G234" s="6" t="s">
        <v>145</v>
      </c>
      <c r="H234" s="6">
        <v>20</v>
      </c>
      <c r="I234" s="22" t="s">
        <v>18</v>
      </c>
      <c r="J234" s="29">
        <v>0.372</v>
      </c>
      <c r="K234" s="30">
        <v>1.8599999999999998E-2</v>
      </c>
      <c r="L234" s="30">
        <v>0.24299999999999999</v>
      </c>
      <c r="M234" s="30">
        <v>1.2149999999999999E-2</v>
      </c>
      <c r="N234" s="30">
        <v>2.4799999999999999E-2</v>
      </c>
      <c r="O234" s="29">
        <v>3.7199999999999997E-2</v>
      </c>
      <c r="P234" s="20" t="s">
        <v>64</v>
      </c>
      <c r="Q234" s="29">
        <v>0.52100000000000002</v>
      </c>
      <c r="R234" s="29">
        <v>0.65700000000000003</v>
      </c>
      <c r="S234" s="77" t="e">
        <f>VLOOKUP(I234,#REF!,2,FALSE)</f>
        <v>#REF!</v>
      </c>
    </row>
    <row r="235" spans="2:19">
      <c r="B235" s="67">
        <v>47</v>
      </c>
      <c r="C235" s="68" t="s">
        <v>31</v>
      </c>
      <c r="D235" s="6" t="s">
        <v>162</v>
      </c>
      <c r="E235" s="22" t="s">
        <v>104</v>
      </c>
      <c r="F235" s="6">
        <v>2014</v>
      </c>
      <c r="G235" s="6" t="s">
        <v>145</v>
      </c>
      <c r="H235" s="6">
        <v>20</v>
      </c>
      <c r="I235" s="22" t="s">
        <v>2</v>
      </c>
      <c r="J235" s="29">
        <v>0.377</v>
      </c>
      <c r="K235" s="30">
        <v>1.8849999999999999E-2</v>
      </c>
      <c r="L235" s="30">
        <v>0.182</v>
      </c>
      <c r="M235" s="30">
        <v>9.1000000000000004E-3</v>
      </c>
      <c r="N235" s="30">
        <v>2.5133333333333334E-2</v>
      </c>
      <c r="O235" s="29">
        <v>3.7699999999999997E-2</v>
      </c>
      <c r="P235" s="20" t="s">
        <v>64</v>
      </c>
      <c r="Q235" s="29">
        <v>0.25900000000000001</v>
      </c>
      <c r="R235" s="29">
        <v>0.41099999999999998</v>
      </c>
      <c r="S235" s="77" t="e">
        <f>VLOOKUP(I235,#REF!,2,FALSE)</f>
        <v>#REF!</v>
      </c>
    </row>
    <row r="236" spans="2:19">
      <c r="B236" s="67">
        <v>47</v>
      </c>
      <c r="C236" s="68" t="s">
        <v>31</v>
      </c>
      <c r="D236" s="6" t="s">
        <v>162</v>
      </c>
      <c r="E236" s="22" t="s">
        <v>104</v>
      </c>
      <c r="F236" s="6">
        <v>2014</v>
      </c>
      <c r="G236" s="6" t="s">
        <v>145</v>
      </c>
      <c r="H236" s="6">
        <v>20</v>
      </c>
      <c r="I236" s="22" t="s">
        <v>19</v>
      </c>
      <c r="J236" s="29">
        <v>0.45600000000000002</v>
      </c>
      <c r="K236" s="30">
        <v>2.2800000000000001E-2</v>
      </c>
      <c r="L236" s="30">
        <v>0.26800000000000002</v>
      </c>
      <c r="M236" s="30">
        <v>1.34E-2</v>
      </c>
      <c r="N236" s="30">
        <v>3.04E-2</v>
      </c>
      <c r="O236" s="29">
        <v>4.5600000000000002E-2</v>
      </c>
      <c r="P236" s="20" t="s">
        <v>64</v>
      </c>
      <c r="Q236" s="29">
        <v>0.64800000000000002</v>
      </c>
      <c r="R236" s="29">
        <v>0.70299999999999996</v>
      </c>
      <c r="S236" s="77" t="e">
        <f>VLOOKUP(I236,#REF!,2,FALSE)</f>
        <v>#REF!</v>
      </c>
    </row>
    <row r="237" spans="2:19">
      <c r="B237" s="67">
        <v>47</v>
      </c>
      <c r="C237" s="68" t="s">
        <v>31</v>
      </c>
      <c r="D237" s="6" t="s">
        <v>162</v>
      </c>
      <c r="E237" s="22" t="s">
        <v>104</v>
      </c>
      <c r="F237" s="6">
        <v>2014</v>
      </c>
      <c r="G237" s="6" t="s">
        <v>145</v>
      </c>
      <c r="H237" s="6">
        <v>20</v>
      </c>
      <c r="I237" s="22" t="s">
        <v>3</v>
      </c>
      <c r="J237" s="29" t="s">
        <v>11</v>
      </c>
      <c r="K237" s="30" t="s">
        <v>11</v>
      </c>
      <c r="L237" s="30" t="s">
        <v>11</v>
      </c>
      <c r="M237" s="30" t="s">
        <v>11</v>
      </c>
      <c r="N237" s="30" t="s">
        <v>11</v>
      </c>
      <c r="O237" s="29" t="s">
        <v>11</v>
      </c>
      <c r="P237" s="20" t="s">
        <v>65</v>
      </c>
      <c r="Q237" s="29" t="s">
        <v>11</v>
      </c>
      <c r="R237" s="29" t="s">
        <v>11</v>
      </c>
      <c r="S237" s="77" t="e">
        <f>VLOOKUP(I237,#REF!,2,FALSE)</f>
        <v>#REF!</v>
      </c>
    </row>
    <row r="238" spans="2:19">
      <c r="B238" s="67">
        <v>47</v>
      </c>
      <c r="C238" s="68" t="s">
        <v>31</v>
      </c>
      <c r="D238" s="6" t="s">
        <v>162</v>
      </c>
      <c r="E238" s="22" t="s">
        <v>104</v>
      </c>
      <c r="F238" s="6">
        <v>2014</v>
      </c>
      <c r="G238" s="6" t="s">
        <v>145</v>
      </c>
      <c r="H238" s="6">
        <v>20</v>
      </c>
      <c r="I238" s="22" t="s">
        <v>0</v>
      </c>
      <c r="J238" s="29" t="s">
        <v>11</v>
      </c>
      <c r="K238" s="30" t="s">
        <v>11</v>
      </c>
      <c r="L238" s="30" t="s">
        <v>11</v>
      </c>
      <c r="M238" s="30" t="s">
        <v>11</v>
      </c>
      <c r="N238" s="30" t="s">
        <v>11</v>
      </c>
      <c r="O238" s="29" t="s">
        <v>11</v>
      </c>
      <c r="P238" s="20" t="s">
        <v>65</v>
      </c>
      <c r="Q238" s="29" t="s">
        <v>11</v>
      </c>
      <c r="R238" s="29" t="s">
        <v>11</v>
      </c>
      <c r="S238" s="77" t="e">
        <f>VLOOKUP(I238,#REF!,2,FALSE)</f>
        <v>#REF!</v>
      </c>
    </row>
    <row r="239" spans="2:19">
      <c r="B239" s="67">
        <v>48</v>
      </c>
      <c r="C239" s="68" t="s">
        <v>31</v>
      </c>
      <c r="D239" s="6" t="s">
        <v>161</v>
      </c>
      <c r="E239" s="22" t="s">
        <v>104</v>
      </c>
      <c r="F239" s="6">
        <v>2014</v>
      </c>
      <c r="G239" s="69" t="s">
        <v>81</v>
      </c>
      <c r="H239" s="69">
        <v>13</v>
      </c>
      <c r="I239" s="22" t="s">
        <v>18</v>
      </c>
      <c r="J239" s="29">
        <v>0.2</v>
      </c>
      <c r="K239" s="30">
        <v>1.5384615384615385E-2</v>
      </c>
      <c r="L239" s="30">
        <v>0.125</v>
      </c>
      <c r="M239" s="30">
        <v>9.6153846153846159E-3</v>
      </c>
      <c r="N239" s="20">
        <v>1.3333333333333334E-2</v>
      </c>
      <c r="O239" s="20">
        <v>0.02</v>
      </c>
      <c r="P239" s="20" t="s">
        <v>64</v>
      </c>
      <c r="Q239" s="29">
        <v>0.23181818181818181</v>
      </c>
      <c r="R239" s="29">
        <v>0.25</v>
      </c>
      <c r="S239" s="77" t="e">
        <f>VLOOKUP(I239,#REF!,2,FALSE)</f>
        <v>#REF!</v>
      </c>
    </row>
    <row r="240" spans="2:19">
      <c r="B240" s="67">
        <v>48</v>
      </c>
      <c r="C240" s="68" t="s">
        <v>31</v>
      </c>
      <c r="D240" s="6" t="s">
        <v>161</v>
      </c>
      <c r="E240" s="22" t="s">
        <v>104</v>
      </c>
      <c r="F240" s="6">
        <v>2014</v>
      </c>
      <c r="G240" s="69" t="s">
        <v>81</v>
      </c>
      <c r="H240" s="69">
        <v>13</v>
      </c>
      <c r="I240" s="22" t="s">
        <v>2</v>
      </c>
      <c r="J240" s="29">
        <v>0.08</v>
      </c>
      <c r="K240" s="30">
        <v>6.1538461538461538E-3</v>
      </c>
      <c r="L240" s="30">
        <v>0.08</v>
      </c>
      <c r="M240" s="30">
        <v>6.1538461538461538E-3</v>
      </c>
      <c r="N240" s="20">
        <v>5.3333333333333332E-3</v>
      </c>
      <c r="O240" s="20">
        <v>8.0000000000000002E-3</v>
      </c>
      <c r="P240" s="20" t="s">
        <v>65</v>
      </c>
      <c r="Q240" s="29">
        <v>0.123</v>
      </c>
      <c r="R240" s="29">
        <v>0.14499999999999999</v>
      </c>
      <c r="S240" s="77" t="e">
        <f>VLOOKUP(I240,#REF!,2,FALSE)</f>
        <v>#REF!</v>
      </c>
    </row>
    <row r="241" spans="2:19">
      <c r="B241" s="67">
        <v>48</v>
      </c>
      <c r="C241" s="68" t="s">
        <v>31</v>
      </c>
      <c r="D241" s="6" t="s">
        <v>161</v>
      </c>
      <c r="E241" s="22" t="s">
        <v>104</v>
      </c>
      <c r="F241" s="6">
        <v>2014</v>
      </c>
      <c r="G241" s="69" t="s">
        <v>81</v>
      </c>
      <c r="H241" s="69">
        <v>13</v>
      </c>
      <c r="I241" s="22" t="s">
        <v>19</v>
      </c>
      <c r="J241" s="29" t="s">
        <v>11</v>
      </c>
      <c r="K241" s="30" t="s">
        <v>11</v>
      </c>
      <c r="L241" s="30" t="s">
        <v>11</v>
      </c>
      <c r="M241" s="30" t="s">
        <v>11</v>
      </c>
      <c r="N241" s="20" t="s">
        <v>11</v>
      </c>
      <c r="O241" s="20" t="s">
        <v>11</v>
      </c>
      <c r="P241" s="20" t="s">
        <v>65</v>
      </c>
      <c r="Q241" s="29" t="s">
        <v>11</v>
      </c>
      <c r="R241" s="29" t="s">
        <v>11</v>
      </c>
      <c r="S241" s="77" t="e">
        <f>VLOOKUP(I241,#REF!,2,FALSE)</f>
        <v>#REF!</v>
      </c>
    </row>
    <row r="242" spans="2:19">
      <c r="B242" s="67">
        <v>48</v>
      </c>
      <c r="C242" s="68" t="s">
        <v>31</v>
      </c>
      <c r="D242" s="6" t="s">
        <v>161</v>
      </c>
      <c r="E242" s="22" t="s">
        <v>104</v>
      </c>
      <c r="F242" s="6">
        <v>2014</v>
      </c>
      <c r="G242" s="69" t="s">
        <v>81</v>
      </c>
      <c r="H242" s="69">
        <v>13</v>
      </c>
      <c r="I242" s="22" t="s">
        <v>3</v>
      </c>
      <c r="J242" s="29">
        <v>0.16</v>
      </c>
      <c r="K242" s="30">
        <v>1.2307692307692308E-2</v>
      </c>
      <c r="L242" s="30">
        <v>0.16</v>
      </c>
      <c r="M242" s="30">
        <v>1.2307692307692308E-2</v>
      </c>
      <c r="N242" s="20">
        <v>1.0666666666666666E-2</v>
      </c>
      <c r="O242" s="20">
        <v>1.6E-2</v>
      </c>
      <c r="P242" s="20" t="s">
        <v>65</v>
      </c>
      <c r="Q242" s="29">
        <v>0.31</v>
      </c>
      <c r="R242" s="29">
        <v>0.32</v>
      </c>
      <c r="S242" s="77" t="e">
        <f>VLOOKUP(I242,#REF!,2,FALSE)</f>
        <v>#REF!</v>
      </c>
    </row>
    <row r="243" spans="2:19">
      <c r="B243" s="67">
        <v>48</v>
      </c>
      <c r="C243" s="68" t="s">
        <v>31</v>
      </c>
      <c r="D243" s="6" t="s">
        <v>161</v>
      </c>
      <c r="E243" s="22" t="s">
        <v>104</v>
      </c>
      <c r="F243" s="6">
        <v>2014</v>
      </c>
      <c r="G243" s="69" t="s">
        <v>81</v>
      </c>
      <c r="H243" s="69">
        <v>13</v>
      </c>
      <c r="I243" s="22" t="s">
        <v>0</v>
      </c>
      <c r="J243" s="29">
        <v>7.0000000000000007E-2</v>
      </c>
      <c r="K243" s="30">
        <v>5.3846153846153853E-3</v>
      </c>
      <c r="L243" s="30">
        <v>7.0000000000000007E-2</v>
      </c>
      <c r="M243" s="30">
        <v>5.3846153846153853E-3</v>
      </c>
      <c r="N243" s="20">
        <v>4.6666666666666671E-3</v>
      </c>
      <c r="O243" s="20">
        <v>7.000000000000001E-3</v>
      </c>
      <c r="P243" s="20" t="s">
        <v>65</v>
      </c>
      <c r="Q243" s="29" t="s">
        <v>11</v>
      </c>
      <c r="R243" s="29" t="s">
        <v>11</v>
      </c>
      <c r="S243" s="77" t="e">
        <f>VLOOKUP(I243,#REF!,2,FALSE)</f>
        <v>#REF!</v>
      </c>
    </row>
    <row r="244" spans="2:19">
      <c r="B244" s="67">
        <v>48</v>
      </c>
      <c r="C244" s="17" t="s">
        <v>31</v>
      </c>
      <c r="D244" s="70" t="s">
        <v>161</v>
      </c>
      <c r="E244" s="22" t="s">
        <v>104</v>
      </c>
      <c r="F244" s="70">
        <v>2014</v>
      </c>
      <c r="G244" s="28" t="s">
        <v>81</v>
      </c>
      <c r="H244" s="28">
        <v>13</v>
      </c>
      <c r="I244" s="28" t="s">
        <v>132</v>
      </c>
      <c r="J244" s="30">
        <v>0.18</v>
      </c>
      <c r="K244" s="30">
        <v>1.3846153846153845E-2</v>
      </c>
      <c r="L244" s="30">
        <v>0.18</v>
      </c>
      <c r="M244" s="30">
        <v>1.3846153846153845E-2</v>
      </c>
      <c r="N244" s="20">
        <v>1.2E-2</v>
      </c>
      <c r="O244" s="20">
        <v>1.7999999999999999E-2</v>
      </c>
      <c r="P244" s="20" t="s">
        <v>65</v>
      </c>
      <c r="Q244" s="30" t="s">
        <v>11</v>
      </c>
      <c r="R244" s="30" t="s">
        <v>11</v>
      </c>
      <c r="S244" s="77" t="e">
        <f>VLOOKUP(I244,#REF!,2,FALSE)</f>
        <v>#REF!</v>
      </c>
    </row>
    <row r="245" spans="2:19">
      <c r="B245" s="67">
        <v>48</v>
      </c>
      <c r="C245" s="17" t="s">
        <v>31</v>
      </c>
      <c r="D245" s="70" t="s">
        <v>161</v>
      </c>
      <c r="E245" s="22" t="s">
        <v>104</v>
      </c>
      <c r="F245" s="70">
        <v>2014</v>
      </c>
      <c r="G245" s="28" t="s">
        <v>81</v>
      </c>
      <c r="H245" s="28">
        <v>13</v>
      </c>
      <c r="I245" s="28" t="s">
        <v>137</v>
      </c>
      <c r="J245" s="30">
        <v>0.05</v>
      </c>
      <c r="K245" s="30">
        <v>3.8461538461538464E-3</v>
      </c>
      <c r="L245" s="30">
        <v>0.05</v>
      </c>
      <c r="M245" s="30">
        <v>3.8461538461538464E-3</v>
      </c>
      <c r="N245" s="20">
        <v>3.3333333333333335E-3</v>
      </c>
      <c r="O245" s="20">
        <v>5.0000000000000001E-3</v>
      </c>
      <c r="P245" s="20" t="s">
        <v>65</v>
      </c>
      <c r="Q245" s="30" t="s">
        <v>11</v>
      </c>
      <c r="R245" s="30" t="s">
        <v>11</v>
      </c>
      <c r="S245" s="77" t="e">
        <f>VLOOKUP(I245,#REF!,2,FALSE)</f>
        <v>#REF!</v>
      </c>
    </row>
    <row r="246" spans="2:19">
      <c r="B246" s="67">
        <v>48</v>
      </c>
      <c r="C246" s="68" t="s">
        <v>31</v>
      </c>
      <c r="D246" s="67" t="s">
        <v>161</v>
      </c>
      <c r="E246" s="22" t="s">
        <v>104</v>
      </c>
      <c r="F246" s="67">
        <v>2014</v>
      </c>
      <c r="G246" s="28" t="s">
        <v>81</v>
      </c>
      <c r="H246" s="28">
        <v>13</v>
      </c>
      <c r="I246" s="28" t="s">
        <v>136</v>
      </c>
      <c r="J246" s="30">
        <v>0.41</v>
      </c>
      <c r="K246" s="30">
        <v>3.1538461538461536E-2</v>
      </c>
      <c r="L246" s="30">
        <v>0.41</v>
      </c>
      <c r="M246" s="30">
        <v>3.1538461538461536E-2</v>
      </c>
      <c r="N246" s="20">
        <v>2.7333333333333331E-2</v>
      </c>
      <c r="O246" s="20">
        <v>4.0999999999999995E-2</v>
      </c>
      <c r="P246" s="20" t="s">
        <v>65</v>
      </c>
      <c r="Q246" s="30" t="s">
        <v>11</v>
      </c>
      <c r="R246" s="30" t="s">
        <v>11</v>
      </c>
      <c r="S246" s="77" t="e">
        <f>VLOOKUP(I246,#REF!,2,FALSE)</f>
        <v>#REF!</v>
      </c>
    </row>
    <row r="247" spans="2:19">
      <c r="B247" s="67">
        <v>49</v>
      </c>
      <c r="C247" s="68" t="s">
        <v>31</v>
      </c>
      <c r="D247" s="67" t="s">
        <v>156</v>
      </c>
      <c r="E247" s="22" t="s">
        <v>127</v>
      </c>
      <c r="F247" s="67">
        <v>2014</v>
      </c>
      <c r="G247" s="28" t="s">
        <v>139</v>
      </c>
      <c r="H247" s="28">
        <v>26</v>
      </c>
      <c r="I247" s="22" t="s">
        <v>18</v>
      </c>
      <c r="J247" s="29">
        <v>0.34868399793008797</v>
      </c>
      <c r="K247" s="30">
        <v>1.3410922997311076E-2</v>
      </c>
      <c r="L247" s="30">
        <v>0.21175913819116587</v>
      </c>
      <c r="M247" s="30">
        <v>8.1445822381217645E-3</v>
      </c>
      <c r="N247" s="20">
        <v>2.3245599862005865E-2</v>
      </c>
      <c r="O247" s="20">
        <v>3.4868399793008799E-2</v>
      </c>
      <c r="P247" s="20" t="s">
        <v>64</v>
      </c>
      <c r="Q247" s="29">
        <v>0.52240936638712065</v>
      </c>
      <c r="R247" s="29">
        <v>0.64294007635305062</v>
      </c>
      <c r="S247" s="77" t="e">
        <f>VLOOKUP(I247,#REF!,2,FALSE)</f>
        <v>#REF!</v>
      </c>
    </row>
    <row r="248" spans="2:19">
      <c r="B248" s="67">
        <v>49</v>
      </c>
      <c r="C248" s="68" t="s">
        <v>31</v>
      </c>
      <c r="D248" s="67" t="s">
        <v>156</v>
      </c>
      <c r="E248" s="22" t="s">
        <v>127</v>
      </c>
      <c r="F248" s="67">
        <v>2014</v>
      </c>
      <c r="G248" s="28" t="s">
        <v>139</v>
      </c>
      <c r="H248" s="28">
        <v>26</v>
      </c>
      <c r="I248" s="22" t="s">
        <v>2</v>
      </c>
      <c r="J248" s="29">
        <v>0.26167524084397992</v>
      </c>
      <c r="K248" s="30">
        <v>1.0064432340153074E-2</v>
      </c>
      <c r="L248" s="30">
        <v>0.13697025211683952</v>
      </c>
      <c r="M248" s="30">
        <v>5.2680866198784437E-3</v>
      </c>
      <c r="N248" s="20">
        <v>1.7445016056265326E-2</v>
      </c>
      <c r="O248" s="20">
        <v>2.6167524084397993E-2</v>
      </c>
      <c r="P248" s="20" t="s">
        <v>64</v>
      </c>
      <c r="Q248" s="29" t="s">
        <v>11</v>
      </c>
      <c r="R248" s="29" t="s">
        <v>11</v>
      </c>
      <c r="S248" s="77" t="e">
        <f>VLOOKUP(I248,#REF!,2,FALSE)</f>
        <v>#REF!</v>
      </c>
    </row>
    <row r="249" spans="2:19">
      <c r="B249" s="67">
        <v>49</v>
      </c>
      <c r="C249" s="68" t="s">
        <v>31</v>
      </c>
      <c r="D249" s="67" t="s">
        <v>156</v>
      </c>
      <c r="E249" s="22" t="s">
        <v>127</v>
      </c>
      <c r="F249" s="67">
        <v>2014</v>
      </c>
      <c r="G249" s="28" t="s">
        <v>139</v>
      </c>
      <c r="H249" s="28">
        <v>26</v>
      </c>
      <c r="I249" s="22" t="s">
        <v>19</v>
      </c>
      <c r="J249" s="29">
        <v>0.43736405058502698</v>
      </c>
      <c r="K249" s="30">
        <v>1.6821694253270267E-2</v>
      </c>
      <c r="L249" s="30">
        <v>0.28798459614721816</v>
      </c>
      <c r="M249" s="30">
        <v>1.1076330621046852E-2</v>
      </c>
      <c r="N249" s="20">
        <v>2.9157603372335132E-2</v>
      </c>
      <c r="O249" s="20">
        <v>4.3736405058502695E-2</v>
      </c>
      <c r="P249" s="20" t="s">
        <v>64</v>
      </c>
      <c r="Q249" s="29" t="s">
        <v>11</v>
      </c>
      <c r="R249" s="29" t="s">
        <v>11</v>
      </c>
      <c r="S249" s="77" t="e">
        <f>VLOOKUP(I249,#REF!,2,FALSE)</f>
        <v>#REF!</v>
      </c>
    </row>
    <row r="250" spans="2:19">
      <c r="B250" s="67">
        <v>49</v>
      </c>
      <c r="C250" s="68" t="s">
        <v>31</v>
      </c>
      <c r="D250" s="67" t="s">
        <v>156</v>
      </c>
      <c r="E250" s="22" t="s">
        <v>127</v>
      </c>
      <c r="F250" s="67">
        <v>2014</v>
      </c>
      <c r="G250" s="28" t="s">
        <v>139</v>
      </c>
      <c r="H250" s="28">
        <v>26</v>
      </c>
      <c r="I250" s="22" t="s">
        <v>3</v>
      </c>
      <c r="J250" s="29">
        <v>0.4267270129856704</v>
      </c>
      <c r="K250" s="30">
        <v>1.6412577422525783E-2</v>
      </c>
      <c r="L250" s="30">
        <v>0.27027239900161226</v>
      </c>
      <c r="M250" s="30">
        <v>1.0395092269292779E-2</v>
      </c>
      <c r="N250" s="20">
        <v>2.8448467532378025E-2</v>
      </c>
      <c r="O250" s="20">
        <v>4.267270129856704E-2</v>
      </c>
      <c r="P250" s="20" t="s">
        <v>64</v>
      </c>
      <c r="Q250" s="29" t="s">
        <v>11</v>
      </c>
      <c r="R250" s="29" t="s">
        <v>11</v>
      </c>
      <c r="S250" s="77" t="e">
        <f>VLOOKUP(I250,#REF!,2,FALSE)</f>
        <v>#REF!</v>
      </c>
    </row>
    <row r="251" spans="2:19">
      <c r="B251" s="67">
        <v>49</v>
      </c>
      <c r="C251" s="68" t="s">
        <v>31</v>
      </c>
      <c r="D251" s="67" t="s">
        <v>156</v>
      </c>
      <c r="E251" s="22" t="s">
        <v>127</v>
      </c>
      <c r="F251" s="67">
        <v>2014</v>
      </c>
      <c r="G251" s="28" t="s">
        <v>139</v>
      </c>
      <c r="H251" s="28">
        <v>26</v>
      </c>
      <c r="I251" s="22" t="s">
        <v>0</v>
      </c>
      <c r="J251" s="29">
        <v>0.45693796893155009</v>
      </c>
      <c r="K251" s="30">
        <v>1.7574537266598082E-2</v>
      </c>
      <c r="L251" s="30">
        <v>0.32057798480710031</v>
      </c>
      <c r="M251" s="30">
        <v>1.2329922492580782E-2</v>
      </c>
      <c r="N251" s="20">
        <v>3.046253126210334E-2</v>
      </c>
      <c r="O251" s="20">
        <v>4.569379689315501E-2</v>
      </c>
      <c r="P251" s="20" t="s">
        <v>64</v>
      </c>
      <c r="Q251" s="29" t="s">
        <v>11</v>
      </c>
      <c r="R251" s="29" t="s">
        <v>11</v>
      </c>
      <c r="S251" s="77" t="e">
        <f>VLOOKUP(I251,#REF!,2,FALSE)</f>
        <v>#REF!</v>
      </c>
    </row>
    <row r="252" spans="2:19" ht="18.75" customHeight="1">
      <c r="B252" s="67">
        <v>50</v>
      </c>
      <c r="C252" s="68" t="s">
        <v>30</v>
      </c>
      <c r="D252" s="67" t="s">
        <v>155</v>
      </c>
      <c r="E252" s="22" t="s">
        <v>104</v>
      </c>
      <c r="F252" s="67">
        <v>2012</v>
      </c>
      <c r="G252" s="70" t="s">
        <v>29</v>
      </c>
      <c r="H252" s="70">
        <v>12</v>
      </c>
      <c r="I252" s="22" t="s">
        <v>18</v>
      </c>
      <c r="J252" s="29">
        <v>0.153</v>
      </c>
      <c r="K252" s="30">
        <v>1.2749999999999999E-2</v>
      </c>
      <c r="L252" s="30">
        <v>6.0999999999999999E-2</v>
      </c>
      <c r="M252" s="30">
        <v>5.0833333333333329E-3</v>
      </c>
      <c r="N252" s="30">
        <v>1.0199999999999999E-2</v>
      </c>
      <c r="O252" s="30">
        <v>1.5299999999999999E-2</v>
      </c>
      <c r="P252" s="20" t="s">
        <v>64</v>
      </c>
      <c r="Q252" s="29">
        <v>0.222</v>
      </c>
      <c r="R252" s="29">
        <v>0.26500000000000001</v>
      </c>
      <c r="S252" s="77" t="e">
        <f>VLOOKUP(I252,#REF!,2,FALSE)</f>
        <v>#REF!</v>
      </c>
    </row>
    <row r="253" spans="2:19">
      <c r="B253" s="67">
        <v>50</v>
      </c>
      <c r="C253" s="68" t="s">
        <v>30</v>
      </c>
      <c r="D253" s="67" t="s">
        <v>155</v>
      </c>
      <c r="E253" s="22" t="s">
        <v>104</v>
      </c>
      <c r="F253" s="67">
        <v>2012</v>
      </c>
      <c r="G253" s="70" t="s">
        <v>29</v>
      </c>
      <c r="H253" s="70">
        <v>12</v>
      </c>
      <c r="I253" s="22" t="s">
        <v>2</v>
      </c>
      <c r="J253" s="29">
        <v>9.0999999999999998E-2</v>
      </c>
      <c r="K253" s="30">
        <v>7.5833333333333334E-3</v>
      </c>
      <c r="L253" s="30" t="s">
        <v>11</v>
      </c>
      <c r="M253" s="30" t="s">
        <v>11</v>
      </c>
      <c r="N253" s="30">
        <v>6.0666666666666664E-3</v>
      </c>
      <c r="O253" s="30">
        <v>9.1000000000000004E-3</v>
      </c>
      <c r="P253" s="20" t="s">
        <v>65</v>
      </c>
      <c r="Q253" s="29">
        <v>0.14099999999999999</v>
      </c>
      <c r="R253" s="29">
        <v>0.22500000000000001</v>
      </c>
      <c r="S253" s="77" t="e">
        <f>VLOOKUP(I253,#REF!,2,FALSE)</f>
        <v>#REF!</v>
      </c>
    </row>
    <row r="254" spans="2:19">
      <c r="B254" s="67">
        <v>50</v>
      </c>
      <c r="C254" s="68" t="s">
        <v>30</v>
      </c>
      <c r="D254" s="70" t="s">
        <v>155</v>
      </c>
      <c r="E254" s="22" t="s">
        <v>104</v>
      </c>
      <c r="F254" s="70">
        <v>2012</v>
      </c>
      <c r="G254" s="70" t="s">
        <v>29</v>
      </c>
      <c r="H254" s="70">
        <v>12</v>
      </c>
      <c r="I254" s="22" t="s">
        <v>19</v>
      </c>
      <c r="J254" s="29" t="s">
        <v>11</v>
      </c>
      <c r="K254" s="30" t="s">
        <v>11</v>
      </c>
      <c r="L254" s="30" t="s">
        <v>11</v>
      </c>
      <c r="M254" s="30" t="s">
        <v>11</v>
      </c>
      <c r="N254" s="30" t="s">
        <v>11</v>
      </c>
      <c r="O254" s="30" t="s">
        <v>11</v>
      </c>
      <c r="P254" s="20" t="s">
        <v>65</v>
      </c>
      <c r="Q254" s="29" t="s">
        <v>11</v>
      </c>
      <c r="R254" s="29" t="s">
        <v>11</v>
      </c>
      <c r="S254" s="77" t="e">
        <f>VLOOKUP(I254,#REF!,2,FALSE)</f>
        <v>#REF!</v>
      </c>
    </row>
    <row r="255" spans="2:19">
      <c r="B255" s="67">
        <v>50</v>
      </c>
      <c r="C255" s="68" t="s">
        <v>30</v>
      </c>
      <c r="D255" s="70" t="s">
        <v>155</v>
      </c>
      <c r="E255" s="22" t="s">
        <v>104</v>
      </c>
      <c r="F255" s="70">
        <v>2012</v>
      </c>
      <c r="G255" s="70" t="s">
        <v>29</v>
      </c>
      <c r="H255" s="70">
        <v>12</v>
      </c>
      <c r="I255" s="22" t="s">
        <v>3</v>
      </c>
      <c r="J255" s="29">
        <v>0.23100000000000001</v>
      </c>
      <c r="K255" s="30">
        <v>1.925E-2</v>
      </c>
      <c r="L255" s="30" t="s">
        <v>11</v>
      </c>
      <c r="M255" s="30" t="s">
        <v>11</v>
      </c>
      <c r="N255" s="30">
        <v>1.54E-2</v>
      </c>
      <c r="O255" s="30">
        <v>2.3100000000000002E-2</v>
      </c>
      <c r="P255" s="20" t="s">
        <v>65</v>
      </c>
      <c r="Q255" s="29">
        <v>0.32900000000000001</v>
      </c>
      <c r="R255" s="29">
        <v>0.36599999999999999</v>
      </c>
      <c r="S255" s="77" t="e">
        <f>VLOOKUP(I255,#REF!,2,FALSE)</f>
        <v>#REF!</v>
      </c>
    </row>
    <row r="256" spans="2:19">
      <c r="B256" s="67">
        <v>50</v>
      </c>
      <c r="C256" s="68" t="s">
        <v>30</v>
      </c>
      <c r="D256" s="70" t="s">
        <v>155</v>
      </c>
      <c r="E256" s="22" t="s">
        <v>104</v>
      </c>
      <c r="F256" s="70">
        <v>2012</v>
      </c>
      <c r="G256" s="70" t="s">
        <v>29</v>
      </c>
      <c r="H256" s="70">
        <v>12</v>
      </c>
      <c r="I256" s="22" t="s">
        <v>0</v>
      </c>
      <c r="J256" s="29">
        <v>0.114</v>
      </c>
      <c r="K256" s="30">
        <v>9.4999999999999998E-3</v>
      </c>
      <c r="L256" s="30" t="s">
        <v>11</v>
      </c>
      <c r="M256" s="30" t="s">
        <v>11</v>
      </c>
      <c r="N256" s="30">
        <v>7.6E-3</v>
      </c>
      <c r="O256" s="30">
        <v>1.14E-2</v>
      </c>
      <c r="P256" s="20" t="s">
        <v>65</v>
      </c>
      <c r="Q256" s="29">
        <v>0.158</v>
      </c>
      <c r="R256" s="29">
        <v>0.16200000000000001</v>
      </c>
      <c r="S256" s="77" t="e">
        <f>VLOOKUP(I256,#REF!,2,FALSE)</f>
        <v>#REF!</v>
      </c>
    </row>
    <row r="257" spans="2:19">
      <c r="B257" s="67">
        <v>51</v>
      </c>
      <c r="C257" s="68" t="s">
        <v>178</v>
      </c>
      <c r="D257" s="70" t="s">
        <v>135</v>
      </c>
      <c r="E257" s="22" t="s">
        <v>104</v>
      </c>
      <c r="F257" s="70">
        <v>2014</v>
      </c>
      <c r="G257" s="70" t="s">
        <v>49</v>
      </c>
      <c r="H257" s="70">
        <v>20</v>
      </c>
      <c r="I257" s="22" t="s">
        <v>18</v>
      </c>
      <c r="J257" s="29">
        <v>0.14509266604168169</v>
      </c>
      <c r="K257" s="30">
        <v>7.2546333020840851E-3</v>
      </c>
      <c r="L257" s="30">
        <v>8.3615778466863772E-2</v>
      </c>
      <c r="M257" s="30">
        <v>4.1807889233431888E-3</v>
      </c>
      <c r="N257" s="30">
        <v>9.672844402778779E-3</v>
      </c>
      <c r="O257" s="30">
        <v>1.450926660416817E-2</v>
      </c>
      <c r="P257" s="20" t="s">
        <v>64</v>
      </c>
      <c r="Q257" s="29">
        <v>0.1509699286074854</v>
      </c>
      <c r="R257" s="29">
        <v>0.25683276844306629</v>
      </c>
      <c r="S257" s="77" t="e">
        <f>VLOOKUP(I257,#REF!,2,FALSE)</f>
        <v>#REF!</v>
      </c>
    </row>
    <row r="258" spans="2:19">
      <c r="B258" s="67">
        <v>51</v>
      </c>
      <c r="C258" s="68" t="s">
        <v>178</v>
      </c>
      <c r="D258" s="67" t="s">
        <v>135</v>
      </c>
      <c r="E258" s="22" t="s">
        <v>104</v>
      </c>
      <c r="F258" s="67">
        <v>2014</v>
      </c>
      <c r="G258" s="70" t="s">
        <v>49</v>
      </c>
      <c r="H258" s="70">
        <v>20</v>
      </c>
      <c r="I258" s="22" t="s">
        <v>2</v>
      </c>
      <c r="J258" s="29">
        <v>0.14191286930395594</v>
      </c>
      <c r="K258" s="30">
        <v>7.0956434651977974E-3</v>
      </c>
      <c r="L258" s="30">
        <v>8.3024536805207813E-2</v>
      </c>
      <c r="M258" s="30">
        <v>4.1512268402603908E-3</v>
      </c>
      <c r="N258" s="30">
        <v>9.460857953597062E-3</v>
      </c>
      <c r="O258" s="30">
        <v>1.4191286930395595E-2</v>
      </c>
      <c r="P258" s="20" t="s">
        <v>64</v>
      </c>
      <c r="Q258" s="29">
        <v>0.16274411617426141</v>
      </c>
      <c r="R258" s="29">
        <v>0.33390085127691538</v>
      </c>
      <c r="S258" s="77" t="e">
        <f>VLOOKUP(I258,#REF!,2,FALSE)</f>
        <v>#REF!</v>
      </c>
    </row>
    <row r="259" spans="2:19">
      <c r="B259" s="67">
        <v>51</v>
      </c>
      <c r="C259" s="68" t="s">
        <v>178</v>
      </c>
      <c r="D259" s="67" t="s">
        <v>135</v>
      </c>
      <c r="E259" s="22" t="s">
        <v>104</v>
      </c>
      <c r="F259" s="67">
        <v>2014</v>
      </c>
      <c r="G259" s="70" t="s">
        <v>49</v>
      </c>
      <c r="H259" s="70">
        <v>20</v>
      </c>
      <c r="I259" s="22" t="s">
        <v>19</v>
      </c>
      <c r="J259" s="29">
        <v>0.14682517324919714</v>
      </c>
      <c r="K259" s="30">
        <v>7.3412586624598567E-3</v>
      </c>
      <c r="L259" s="30">
        <v>8.3948391458673721E-2</v>
      </c>
      <c r="M259" s="30">
        <v>4.1974195729336857E-3</v>
      </c>
      <c r="N259" s="30">
        <v>9.7883448832798096E-3</v>
      </c>
      <c r="O259" s="30">
        <v>1.4682517324919713E-2</v>
      </c>
      <c r="P259" s="20" t="s">
        <v>64</v>
      </c>
      <c r="Q259" s="29">
        <v>0.14440250154938306</v>
      </c>
      <c r="R259" s="29">
        <v>0.21347681559524481</v>
      </c>
      <c r="S259" s="77" t="e">
        <f>VLOOKUP(I259,#REF!,2,FALSE)</f>
        <v>#REF!</v>
      </c>
    </row>
    <row r="260" spans="2:19">
      <c r="B260" s="67">
        <v>51</v>
      </c>
      <c r="C260" s="68" t="s">
        <v>178</v>
      </c>
      <c r="D260" s="67" t="s">
        <v>135</v>
      </c>
      <c r="E260" s="22" t="s">
        <v>104</v>
      </c>
      <c r="F260" s="67">
        <v>2014</v>
      </c>
      <c r="G260" s="70" t="s">
        <v>49</v>
      </c>
      <c r="H260" s="70">
        <v>20</v>
      </c>
      <c r="I260" s="22" t="s">
        <v>3</v>
      </c>
      <c r="J260" s="29">
        <v>0.1537868072521538</v>
      </c>
      <c r="K260" s="30">
        <v>7.6893403626076898E-3</v>
      </c>
      <c r="L260" s="30">
        <v>8.7758775877587764E-2</v>
      </c>
      <c r="M260" s="30">
        <v>4.3879387938793885E-3</v>
      </c>
      <c r="N260" s="30">
        <v>1.0252453816810253E-2</v>
      </c>
      <c r="O260" s="30">
        <v>1.537868072521538E-2</v>
      </c>
      <c r="P260" s="20" t="s">
        <v>64</v>
      </c>
      <c r="Q260" s="29">
        <v>0.14774334576314774</v>
      </c>
      <c r="R260" s="29">
        <v>0.22341519866272341</v>
      </c>
      <c r="S260" s="77" t="e">
        <f>VLOOKUP(I260,#REF!,2,FALSE)</f>
        <v>#REF!</v>
      </c>
    </row>
    <row r="261" spans="2:19">
      <c r="B261" s="67">
        <v>51</v>
      </c>
      <c r="C261" s="68" t="s">
        <v>178</v>
      </c>
      <c r="D261" s="67" t="s">
        <v>135</v>
      </c>
      <c r="E261" s="22" t="s">
        <v>104</v>
      </c>
      <c r="F261" s="67">
        <v>2014</v>
      </c>
      <c r="G261" s="70" t="s">
        <v>49</v>
      </c>
      <c r="H261" s="70">
        <v>20</v>
      </c>
      <c r="I261" s="22" t="s">
        <v>0</v>
      </c>
      <c r="J261" s="29">
        <v>9.7494305239179957E-2</v>
      </c>
      <c r="K261" s="30">
        <v>4.8747152619589978E-3</v>
      </c>
      <c r="L261" s="30">
        <v>5.6947608200455579E-2</v>
      </c>
      <c r="M261" s="30">
        <v>2.8473804100227788E-3</v>
      </c>
      <c r="N261" s="30">
        <v>6.4996203492786635E-3</v>
      </c>
      <c r="O261" s="30">
        <v>9.7494305239179957E-3</v>
      </c>
      <c r="P261" s="20" t="s">
        <v>64</v>
      </c>
      <c r="Q261" s="29">
        <v>0.12072892938496584</v>
      </c>
      <c r="R261" s="29">
        <v>0.14305239179954443</v>
      </c>
      <c r="S261" s="77" t="e">
        <f>VLOOKUP(I261,#REF!,2,FALSE)</f>
        <v>#REF!</v>
      </c>
    </row>
    <row r="262" spans="2:19">
      <c r="B262" s="67">
        <v>52</v>
      </c>
      <c r="C262" s="68" t="s">
        <v>13</v>
      </c>
      <c r="D262" s="67" t="s">
        <v>33</v>
      </c>
      <c r="E262" s="22" t="s">
        <v>154</v>
      </c>
      <c r="F262" s="67">
        <v>2010</v>
      </c>
      <c r="G262" s="67" t="s">
        <v>76</v>
      </c>
      <c r="H262" s="67">
        <v>20</v>
      </c>
      <c r="I262" s="22" t="s">
        <v>18</v>
      </c>
      <c r="J262" s="29">
        <v>0.22812177092440983</v>
      </c>
      <c r="K262" s="30">
        <v>1.1406088546220491E-2</v>
      </c>
      <c r="L262" s="30">
        <v>0.22812177092440983</v>
      </c>
      <c r="M262" s="30">
        <v>1.1406088546220491E-2</v>
      </c>
      <c r="N262" s="30">
        <v>1.5208118061627323E-2</v>
      </c>
      <c r="O262" s="30">
        <v>2.2812177092440981E-2</v>
      </c>
      <c r="P262" s="20" t="s">
        <v>65</v>
      </c>
      <c r="Q262" s="29" t="s">
        <v>11</v>
      </c>
      <c r="R262" s="29" t="s">
        <v>11</v>
      </c>
      <c r="S262" s="77" t="e">
        <f>VLOOKUP(I262,#REF!,2,FALSE)</f>
        <v>#REF!</v>
      </c>
    </row>
    <row r="263" spans="2:19">
      <c r="B263" s="67">
        <v>52</v>
      </c>
      <c r="C263" s="68" t="s">
        <v>13</v>
      </c>
      <c r="D263" s="67" t="s">
        <v>33</v>
      </c>
      <c r="E263" s="22" t="s">
        <v>154</v>
      </c>
      <c r="F263" s="67">
        <v>2010</v>
      </c>
      <c r="G263" s="67" t="s">
        <v>76</v>
      </c>
      <c r="H263" s="67">
        <v>20</v>
      </c>
      <c r="I263" s="22" t="s">
        <v>2</v>
      </c>
      <c r="J263" s="29">
        <v>0.29538399919895864</v>
      </c>
      <c r="K263" s="30">
        <v>1.4769199959947932E-2</v>
      </c>
      <c r="L263" s="30">
        <v>0.29538399919895864</v>
      </c>
      <c r="M263" s="30">
        <v>1.4769199959947932E-2</v>
      </c>
      <c r="N263" s="30">
        <v>1.9692266613263908E-2</v>
      </c>
      <c r="O263" s="30">
        <v>2.9538399919895864E-2</v>
      </c>
      <c r="P263" s="20" t="s">
        <v>65</v>
      </c>
      <c r="Q263" s="29" t="s">
        <v>11</v>
      </c>
      <c r="R263" s="29" t="s">
        <v>11</v>
      </c>
      <c r="S263" s="77" t="e">
        <f>VLOOKUP(I263,#REF!,2,FALSE)</f>
        <v>#REF!</v>
      </c>
    </row>
    <row r="264" spans="2:19">
      <c r="B264" s="67">
        <v>52</v>
      </c>
      <c r="C264" s="68" t="s">
        <v>13</v>
      </c>
      <c r="D264" s="67" t="s">
        <v>33</v>
      </c>
      <c r="E264" s="22" t="s">
        <v>154</v>
      </c>
      <c r="F264" s="67">
        <v>2010</v>
      </c>
      <c r="G264" s="67" t="s">
        <v>76</v>
      </c>
      <c r="H264" s="67">
        <v>20</v>
      </c>
      <c r="I264" s="22" t="s">
        <v>19</v>
      </c>
      <c r="J264" s="29">
        <v>0.16011746608865893</v>
      </c>
      <c r="K264" s="30">
        <v>8.005873304432946E-3</v>
      </c>
      <c r="L264" s="30">
        <v>0.16011746608865893</v>
      </c>
      <c r="M264" s="30">
        <v>8.005873304432946E-3</v>
      </c>
      <c r="N264" s="30">
        <v>1.0674497739243928E-2</v>
      </c>
      <c r="O264" s="30">
        <v>1.6011746608865892E-2</v>
      </c>
      <c r="P264" s="20" t="s">
        <v>65</v>
      </c>
      <c r="Q264" s="29" t="s">
        <v>11</v>
      </c>
      <c r="R264" s="29" t="s">
        <v>11</v>
      </c>
      <c r="S264" s="77" t="e">
        <f>VLOOKUP(I264,#REF!,2,FALSE)</f>
        <v>#REF!</v>
      </c>
    </row>
    <row r="265" spans="2:19">
      <c r="B265" s="67">
        <v>52</v>
      </c>
      <c r="C265" s="68" t="s">
        <v>13</v>
      </c>
      <c r="D265" s="67" t="s">
        <v>33</v>
      </c>
      <c r="E265" s="22" t="s">
        <v>154</v>
      </c>
      <c r="F265" s="67">
        <v>2010</v>
      </c>
      <c r="G265" s="67" t="s">
        <v>76</v>
      </c>
      <c r="H265" s="67">
        <v>20</v>
      </c>
      <c r="I265" s="22" t="s">
        <v>3</v>
      </c>
      <c r="J265" s="29">
        <v>0.16684841875681569</v>
      </c>
      <c r="K265" s="30">
        <v>8.3424209378407839E-3</v>
      </c>
      <c r="L265" s="30">
        <v>0.16684841875681569</v>
      </c>
      <c r="M265" s="30">
        <v>8.3424209378407839E-3</v>
      </c>
      <c r="N265" s="30">
        <v>1.1123227917121047E-2</v>
      </c>
      <c r="O265" s="30">
        <v>1.6684841875681568E-2</v>
      </c>
      <c r="P265" s="20" t="s">
        <v>65</v>
      </c>
      <c r="Q265" s="29" t="s">
        <v>11</v>
      </c>
      <c r="R265" s="29" t="s">
        <v>11</v>
      </c>
      <c r="S265" s="77" t="e">
        <f>VLOOKUP(I265,#REF!,2,FALSE)</f>
        <v>#REF!</v>
      </c>
    </row>
    <row r="266" spans="2:19">
      <c r="B266" s="67">
        <v>52</v>
      </c>
      <c r="C266" s="68" t="s">
        <v>13</v>
      </c>
      <c r="D266" s="67" t="s">
        <v>33</v>
      </c>
      <c r="E266" s="22" t="s">
        <v>154</v>
      </c>
      <c r="F266" s="67">
        <v>2010</v>
      </c>
      <c r="G266" s="67" t="s">
        <v>76</v>
      </c>
      <c r="H266" s="67">
        <v>20</v>
      </c>
      <c r="I266" s="22" t="s">
        <v>0</v>
      </c>
      <c r="J266" s="29">
        <v>0.1480904130943102</v>
      </c>
      <c r="K266" s="30">
        <v>7.4045206547155105E-3</v>
      </c>
      <c r="L266" s="30">
        <v>0.1480904130943102</v>
      </c>
      <c r="M266" s="30">
        <v>7.4045206547155105E-3</v>
      </c>
      <c r="N266" s="30">
        <v>9.8726942062873461E-3</v>
      </c>
      <c r="O266" s="30">
        <v>1.4809041309431021E-2</v>
      </c>
      <c r="P266" s="20" t="s">
        <v>65</v>
      </c>
      <c r="Q266" s="29" t="s">
        <v>11</v>
      </c>
      <c r="R266" s="29" t="s">
        <v>11</v>
      </c>
      <c r="S266" s="77" t="e">
        <f>VLOOKUP(I266,#REF!,2,FALSE)</f>
        <v>#REF!</v>
      </c>
    </row>
    <row r="267" spans="2:19">
      <c r="B267" s="67">
        <v>52</v>
      </c>
      <c r="C267" s="68" t="s">
        <v>13</v>
      </c>
      <c r="D267" s="67" t="s">
        <v>33</v>
      </c>
      <c r="E267" s="22" t="s">
        <v>154</v>
      </c>
      <c r="F267" s="67">
        <v>2010</v>
      </c>
      <c r="G267" s="67" t="s">
        <v>76</v>
      </c>
      <c r="H267" s="67">
        <v>20</v>
      </c>
      <c r="I267" s="28" t="s">
        <v>132</v>
      </c>
      <c r="J267" s="30">
        <v>0.11454753722794959</v>
      </c>
      <c r="K267" s="30">
        <v>5.7273768613974796E-3</v>
      </c>
      <c r="L267" s="30">
        <v>0.11454753722794959</v>
      </c>
      <c r="M267" s="30">
        <v>5.7273768613974796E-3</v>
      </c>
      <c r="N267" s="30">
        <v>7.6365024818633061E-3</v>
      </c>
      <c r="O267" s="30">
        <v>1.1454753722794959E-2</v>
      </c>
      <c r="P267" s="20" t="s">
        <v>65</v>
      </c>
      <c r="Q267" s="30" t="s">
        <v>11</v>
      </c>
      <c r="R267" s="30" t="s">
        <v>11</v>
      </c>
      <c r="S267" s="77" t="e">
        <f>VLOOKUP(I267,#REF!,2,FALSE)</f>
        <v>#REF!</v>
      </c>
    </row>
    <row r="268" spans="2:19">
      <c r="B268" s="67">
        <v>52</v>
      </c>
      <c r="C268" s="68" t="s">
        <v>13</v>
      </c>
      <c r="D268" s="67" t="s">
        <v>33</v>
      </c>
      <c r="E268" s="22" t="s">
        <v>154</v>
      </c>
      <c r="F268" s="67">
        <v>2010</v>
      </c>
      <c r="G268" s="67" t="s">
        <v>76</v>
      </c>
      <c r="H268" s="67">
        <v>20</v>
      </c>
      <c r="I268" s="28" t="s">
        <v>133</v>
      </c>
      <c r="J268" s="30">
        <v>1.5896987520864797E-2</v>
      </c>
      <c r="K268" s="30">
        <v>7.9484937604323987E-4</v>
      </c>
      <c r="L268" s="30">
        <v>1.5896987520864797E-2</v>
      </c>
      <c r="M268" s="30">
        <v>7.9484937604323987E-4</v>
      </c>
      <c r="N268" s="30">
        <v>1.0597991680576532E-3</v>
      </c>
      <c r="O268" s="30">
        <v>1.5896987520864797E-3</v>
      </c>
      <c r="P268" s="20" t="s">
        <v>65</v>
      </c>
      <c r="Q268" s="30" t="s">
        <v>11</v>
      </c>
      <c r="R268" s="30" t="s">
        <v>11</v>
      </c>
      <c r="S268" s="77" t="e">
        <f>VLOOKUP(I268,#REF!,2,FALSE)</f>
        <v>#REF!</v>
      </c>
    </row>
    <row r="269" spans="2:19">
      <c r="B269" s="67">
        <v>53</v>
      </c>
      <c r="C269" s="68" t="s">
        <v>28</v>
      </c>
      <c r="D269" s="67" t="s">
        <v>126</v>
      </c>
      <c r="E269" s="22" t="s">
        <v>127</v>
      </c>
      <c r="F269" s="67">
        <v>2014</v>
      </c>
      <c r="G269" s="67" t="s">
        <v>27</v>
      </c>
      <c r="H269" s="67">
        <v>12</v>
      </c>
      <c r="I269" s="22" t="s">
        <v>18</v>
      </c>
      <c r="J269" s="29">
        <v>0.23300000000000001</v>
      </c>
      <c r="K269" s="30">
        <v>1.9416666666666669E-2</v>
      </c>
      <c r="L269" s="30">
        <v>0.187</v>
      </c>
      <c r="M269" s="30">
        <v>1.5583333333333333E-2</v>
      </c>
      <c r="N269" s="20">
        <v>1.5533333333333335E-2</v>
      </c>
      <c r="O269" s="20">
        <v>2.3300000000000001E-2</v>
      </c>
      <c r="P269" s="20" t="s">
        <v>64</v>
      </c>
      <c r="Q269" s="29">
        <v>0.30099999999999999</v>
      </c>
      <c r="R269" s="29">
        <v>0.23300000000000001</v>
      </c>
      <c r="S269" s="77" t="e">
        <f>VLOOKUP(I269,#REF!,2,FALSE)</f>
        <v>#REF!</v>
      </c>
    </row>
    <row r="270" spans="2:19">
      <c r="B270" s="67">
        <v>53</v>
      </c>
      <c r="C270" s="68" t="s">
        <v>28</v>
      </c>
      <c r="D270" s="67" t="s">
        <v>126</v>
      </c>
      <c r="E270" s="22" t="s">
        <v>127</v>
      </c>
      <c r="F270" s="67">
        <v>2014</v>
      </c>
      <c r="G270" s="67" t="s">
        <v>27</v>
      </c>
      <c r="H270" s="67">
        <v>12</v>
      </c>
      <c r="I270" s="22" t="s">
        <v>2</v>
      </c>
      <c r="J270" s="29" t="s">
        <v>11</v>
      </c>
      <c r="K270" s="30" t="s">
        <v>11</v>
      </c>
      <c r="L270" s="30">
        <v>0.154</v>
      </c>
      <c r="M270" s="30">
        <v>1.2833333333333334E-2</v>
      </c>
      <c r="N270" s="20" t="s">
        <v>11</v>
      </c>
      <c r="O270" s="20" t="s">
        <v>11</v>
      </c>
      <c r="P270" s="20" t="s">
        <v>64</v>
      </c>
      <c r="Q270" s="29" t="s">
        <v>11</v>
      </c>
      <c r="R270" s="29" t="s">
        <v>11</v>
      </c>
      <c r="S270" s="77" t="e">
        <f>VLOOKUP(I270,#REF!,2,FALSE)</f>
        <v>#REF!</v>
      </c>
    </row>
    <row r="271" spans="2:19">
      <c r="B271" s="67">
        <v>53</v>
      </c>
      <c r="C271" s="68" t="s">
        <v>28</v>
      </c>
      <c r="D271" s="67" t="s">
        <v>126</v>
      </c>
      <c r="E271" s="22" t="s">
        <v>127</v>
      </c>
      <c r="F271" s="67">
        <v>2014</v>
      </c>
      <c r="G271" s="67" t="s">
        <v>27</v>
      </c>
      <c r="H271" s="67">
        <v>12</v>
      </c>
      <c r="I271" s="22" t="s">
        <v>19</v>
      </c>
      <c r="J271" s="29" t="s">
        <v>11</v>
      </c>
      <c r="K271" s="30" t="s">
        <v>11</v>
      </c>
      <c r="L271" s="30">
        <v>0.20853587895045686</v>
      </c>
      <c r="M271" s="30">
        <v>1.7377989912538073E-2</v>
      </c>
      <c r="N271" s="20" t="s">
        <v>11</v>
      </c>
      <c r="O271" s="20" t="s">
        <v>11</v>
      </c>
      <c r="P271" s="20" t="s">
        <v>64</v>
      </c>
      <c r="Q271" s="29" t="s">
        <v>11</v>
      </c>
      <c r="R271" s="29" t="s">
        <v>11</v>
      </c>
      <c r="S271" s="77" t="e">
        <f>VLOOKUP(I271,#REF!,2,FALSE)</f>
        <v>#REF!</v>
      </c>
    </row>
    <row r="272" spans="2:19">
      <c r="B272" s="67">
        <v>53</v>
      </c>
      <c r="C272" s="68" t="s">
        <v>28</v>
      </c>
      <c r="D272" s="67" t="s">
        <v>126</v>
      </c>
      <c r="E272" s="22" t="s">
        <v>127</v>
      </c>
      <c r="F272" s="67">
        <v>2014</v>
      </c>
      <c r="G272" s="67" t="s">
        <v>27</v>
      </c>
      <c r="H272" s="67">
        <v>12</v>
      </c>
      <c r="I272" s="22" t="s">
        <v>3</v>
      </c>
      <c r="J272" s="29" t="s">
        <v>11</v>
      </c>
      <c r="K272" s="30" t="s">
        <v>11</v>
      </c>
      <c r="L272" s="30">
        <v>0.23300000000000001</v>
      </c>
      <c r="M272" s="30">
        <v>1.9416666666666669E-2</v>
      </c>
      <c r="N272" s="20" t="s">
        <v>11</v>
      </c>
      <c r="O272" s="20" t="s">
        <v>11</v>
      </c>
      <c r="P272" s="20" t="s">
        <v>64</v>
      </c>
      <c r="Q272" s="29" t="s">
        <v>11</v>
      </c>
      <c r="R272" s="29" t="s">
        <v>11</v>
      </c>
      <c r="S272" s="77" t="e">
        <f>VLOOKUP(I272,#REF!,2,FALSE)</f>
        <v>#REF!</v>
      </c>
    </row>
    <row r="273" spans="2:19">
      <c r="B273" s="67">
        <v>53</v>
      </c>
      <c r="C273" s="68" t="s">
        <v>28</v>
      </c>
      <c r="D273" s="67" t="s">
        <v>126</v>
      </c>
      <c r="E273" s="22" t="s">
        <v>127</v>
      </c>
      <c r="F273" s="67">
        <v>2014</v>
      </c>
      <c r="G273" s="67" t="s">
        <v>27</v>
      </c>
      <c r="H273" s="67">
        <v>12</v>
      </c>
      <c r="I273" s="22" t="s">
        <v>0</v>
      </c>
      <c r="J273" s="29" t="s">
        <v>11</v>
      </c>
      <c r="K273" s="30" t="s">
        <v>11</v>
      </c>
      <c r="L273" s="30">
        <v>0.16300000000000001</v>
      </c>
      <c r="M273" s="30">
        <v>1.3583333333333334E-2</v>
      </c>
      <c r="N273" s="20" t="s">
        <v>11</v>
      </c>
      <c r="O273" s="20" t="s">
        <v>11</v>
      </c>
      <c r="P273" s="20" t="s">
        <v>64</v>
      </c>
      <c r="Q273" s="29" t="s">
        <v>11</v>
      </c>
      <c r="R273" s="29" t="s">
        <v>11</v>
      </c>
      <c r="S273" s="77" t="e">
        <f>VLOOKUP(I273,#REF!,2,FALSE)</f>
        <v>#REF!</v>
      </c>
    </row>
    <row r="274" spans="2:19">
      <c r="B274" s="67">
        <v>54</v>
      </c>
      <c r="C274" s="68" t="s">
        <v>171</v>
      </c>
      <c r="D274" s="67" t="s">
        <v>170</v>
      </c>
      <c r="E274" s="22" t="s">
        <v>127</v>
      </c>
      <c r="F274" s="67">
        <v>2014</v>
      </c>
      <c r="G274" s="67" t="s">
        <v>106</v>
      </c>
      <c r="H274" s="67">
        <v>20</v>
      </c>
      <c r="I274" s="22" t="s">
        <v>2</v>
      </c>
      <c r="J274" s="29" t="s">
        <v>11</v>
      </c>
      <c r="K274" s="30" t="s">
        <v>11</v>
      </c>
      <c r="L274" s="30" t="s">
        <v>11</v>
      </c>
      <c r="M274" s="30" t="s">
        <v>11</v>
      </c>
      <c r="N274" s="20" t="s">
        <v>11</v>
      </c>
      <c r="O274" s="20" t="s">
        <v>11</v>
      </c>
      <c r="P274" s="20" t="s">
        <v>65</v>
      </c>
      <c r="Q274" s="29" t="s">
        <v>11</v>
      </c>
      <c r="R274" s="29" t="s">
        <v>11</v>
      </c>
      <c r="S274" s="77" t="e">
        <f>VLOOKUP(I274,#REF!,2,FALSE)</f>
        <v>#REF!</v>
      </c>
    </row>
    <row r="275" spans="2:19">
      <c r="B275" s="67">
        <v>54</v>
      </c>
      <c r="C275" s="68" t="s">
        <v>171</v>
      </c>
      <c r="D275" s="67" t="s">
        <v>170</v>
      </c>
      <c r="E275" s="22" t="s">
        <v>127</v>
      </c>
      <c r="F275" s="67">
        <v>2014</v>
      </c>
      <c r="G275" s="67" t="s">
        <v>106</v>
      </c>
      <c r="H275" s="67">
        <v>20</v>
      </c>
      <c r="I275" s="22" t="s">
        <v>19</v>
      </c>
      <c r="J275" s="29" t="s">
        <v>11</v>
      </c>
      <c r="K275" s="30" t="s">
        <v>11</v>
      </c>
      <c r="L275" s="30" t="s">
        <v>11</v>
      </c>
      <c r="M275" s="30" t="s">
        <v>11</v>
      </c>
      <c r="N275" s="20" t="s">
        <v>11</v>
      </c>
      <c r="O275" s="20" t="s">
        <v>11</v>
      </c>
      <c r="P275" s="20" t="s">
        <v>65</v>
      </c>
      <c r="Q275" s="29" t="s">
        <v>11</v>
      </c>
      <c r="R275" s="29" t="s">
        <v>11</v>
      </c>
      <c r="S275" s="77" t="e">
        <f>VLOOKUP(I275,#REF!,2,FALSE)</f>
        <v>#REF!</v>
      </c>
    </row>
    <row r="276" spans="2:19">
      <c r="B276" s="67">
        <v>54</v>
      </c>
      <c r="C276" s="68" t="s">
        <v>171</v>
      </c>
      <c r="D276" s="67" t="s">
        <v>170</v>
      </c>
      <c r="E276" s="22" t="s">
        <v>127</v>
      </c>
      <c r="F276" s="67">
        <v>2014</v>
      </c>
      <c r="G276" s="67" t="s">
        <v>106</v>
      </c>
      <c r="H276" s="67">
        <v>20</v>
      </c>
      <c r="I276" s="22" t="s">
        <v>3</v>
      </c>
      <c r="J276" s="29" t="s">
        <v>11</v>
      </c>
      <c r="K276" s="30" t="s">
        <v>11</v>
      </c>
      <c r="L276" s="30" t="s">
        <v>11</v>
      </c>
      <c r="M276" s="30" t="s">
        <v>11</v>
      </c>
      <c r="N276" s="20" t="s">
        <v>11</v>
      </c>
      <c r="O276" s="20" t="s">
        <v>11</v>
      </c>
      <c r="P276" s="20" t="s">
        <v>65</v>
      </c>
      <c r="Q276" s="29" t="s">
        <v>11</v>
      </c>
      <c r="R276" s="29" t="s">
        <v>11</v>
      </c>
      <c r="S276" s="77" t="e">
        <f>VLOOKUP(I276,#REF!,2,FALSE)</f>
        <v>#REF!</v>
      </c>
    </row>
    <row r="277" spans="2:19">
      <c r="B277" s="67">
        <v>54</v>
      </c>
      <c r="C277" s="68" t="s">
        <v>171</v>
      </c>
      <c r="D277" s="67" t="s">
        <v>170</v>
      </c>
      <c r="E277" s="22" t="s">
        <v>127</v>
      </c>
      <c r="F277" s="67">
        <v>2014</v>
      </c>
      <c r="G277" s="67" t="s">
        <v>106</v>
      </c>
      <c r="H277" s="67">
        <v>20</v>
      </c>
      <c r="I277" s="22" t="s">
        <v>0</v>
      </c>
      <c r="J277" s="29" t="s">
        <v>11</v>
      </c>
      <c r="K277" s="30" t="s">
        <v>11</v>
      </c>
      <c r="L277" s="30" t="s">
        <v>11</v>
      </c>
      <c r="M277" s="30" t="s">
        <v>11</v>
      </c>
      <c r="N277" s="20" t="s">
        <v>11</v>
      </c>
      <c r="O277" s="20" t="s">
        <v>11</v>
      </c>
      <c r="P277" s="20" t="s">
        <v>65</v>
      </c>
      <c r="Q277" s="29" t="s">
        <v>11</v>
      </c>
      <c r="R277" s="29" t="s">
        <v>11</v>
      </c>
      <c r="S277" s="77" t="e">
        <f>VLOOKUP(I277,#REF!,2,FALSE)</f>
        <v>#REF!</v>
      </c>
    </row>
    <row r="278" spans="2:19">
      <c r="B278" s="67">
        <v>54</v>
      </c>
      <c r="C278" s="68" t="s">
        <v>171</v>
      </c>
      <c r="D278" s="67" t="s">
        <v>170</v>
      </c>
      <c r="E278" s="22" t="s">
        <v>127</v>
      </c>
      <c r="F278" s="67">
        <v>2014</v>
      </c>
      <c r="G278" s="67" t="s">
        <v>106</v>
      </c>
      <c r="H278" s="67">
        <v>20</v>
      </c>
      <c r="I278" s="22" t="s">
        <v>18</v>
      </c>
      <c r="J278" s="29">
        <v>0.18</v>
      </c>
      <c r="K278" s="30">
        <v>8.9999999999999993E-3</v>
      </c>
      <c r="L278" s="30">
        <v>0.18</v>
      </c>
      <c r="M278" s="30">
        <v>8.9999999999999993E-3</v>
      </c>
      <c r="N278" s="20">
        <v>1.2E-2</v>
      </c>
      <c r="O278" s="20">
        <v>1.7999999999999999E-2</v>
      </c>
      <c r="P278" s="20" t="s">
        <v>65</v>
      </c>
      <c r="Q278" s="29">
        <v>0.45</v>
      </c>
      <c r="R278" s="29" t="s">
        <v>11</v>
      </c>
      <c r="S278" s="77" t="e">
        <f>VLOOKUP(I278,#REF!,2,FALSE)</f>
        <v>#REF!</v>
      </c>
    </row>
    <row r="279" spans="2:19">
      <c r="B279" s="67">
        <v>55</v>
      </c>
      <c r="C279" s="68" t="s">
        <v>24</v>
      </c>
      <c r="D279" s="67" t="s">
        <v>26</v>
      </c>
      <c r="E279" s="22" t="s">
        <v>154</v>
      </c>
      <c r="F279" s="67">
        <v>2012</v>
      </c>
      <c r="G279" s="67" t="s">
        <v>25</v>
      </c>
      <c r="H279" s="67">
        <v>10</v>
      </c>
      <c r="I279" s="22" t="s">
        <v>18</v>
      </c>
      <c r="J279" s="29">
        <v>0.17526679751528326</v>
      </c>
      <c r="K279" s="30">
        <v>1.7526679751528326E-2</v>
      </c>
      <c r="L279" s="30">
        <v>0.17526679751528326</v>
      </c>
      <c r="M279" s="30">
        <v>1.7526679751528326E-2</v>
      </c>
      <c r="N279" s="20">
        <v>1.168445316768555E-2</v>
      </c>
      <c r="O279" s="20">
        <v>1.7526679751528326E-2</v>
      </c>
      <c r="P279" s="20" t="s">
        <v>65</v>
      </c>
      <c r="Q279" s="29" t="s">
        <v>11</v>
      </c>
      <c r="R279" s="29" t="s">
        <v>11</v>
      </c>
      <c r="S279" s="77" t="e">
        <f>VLOOKUP(I279,#REF!,2,FALSE)</f>
        <v>#REF!</v>
      </c>
    </row>
    <row r="280" spans="2:19">
      <c r="B280" s="67">
        <v>55</v>
      </c>
      <c r="C280" s="68" t="s">
        <v>24</v>
      </c>
      <c r="D280" s="67" t="s">
        <v>26</v>
      </c>
      <c r="E280" s="22" t="s">
        <v>154</v>
      </c>
      <c r="F280" s="67">
        <v>2012</v>
      </c>
      <c r="G280" s="67" t="s">
        <v>25</v>
      </c>
      <c r="H280" s="67">
        <v>10</v>
      </c>
      <c r="I280" s="22" t="s">
        <v>2</v>
      </c>
      <c r="J280" s="29" t="s">
        <v>11</v>
      </c>
      <c r="K280" s="30" t="s">
        <v>11</v>
      </c>
      <c r="L280" s="30" t="s">
        <v>11</v>
      </c>
      <c r="M280" s="30" t="s">
        <v>11</v>
      </c>
      <c r="N280" s="20" t="s">
        <v>11</v>
      </c>
      <c r="O280" s="20" t="s">
        <v>11</v>
      </c>
      <c r="P280" s="20" t="s">
        <v>65</v>
      </c>
      <c r="Q280" s="29" t="s">
        <v>11</v>
      </c>
      <c r="R280" s="29" t="s">
        <v>11</v>
      </c>
      <c r="S280" s="77" t="e">
        <f>VLOOKUP(I280,#REF!,2,FALSE)</f>
        <v>#REF!</v>
      </c>
    </row>
    <row r="281" spans="2:19">
      <c r="B281" s="67">
        <v>55</v>
      </c>
      <c r="C281" s="68" t="s">
        <v>24</v>
      </c>
      <c r="D281" s="67" t="s">
        <v>26</v>
      </c>
      <c r="E281" s="22" t="s">
        <v>154</v>
      </c>
      <c r="F281" s="67">
        <v>2012</v>
      </c>
      <c r="G281" s="67" t="s">
        <v>25</v>
      </c>
      <c r="H281" s="67">
        <v>10</v>
      </c>
      <c r="I281" s="22" t="s">
        <v>19</v>
      </c>
      <c r="J281" s="29" t="s">
        <v>11</v>
      </c>
      <c r="K281" s="30" t="s">
        <v>11</v>
      </c>
      <c r="L281" s="30" t="s">
        <v>11</v>
      </c>
      <c r="M281" s="30" t="s">
        <v>11</v>
      </c>
      <c r="N281" s="20" t="s">
        <v>11</v>
      </c>
      <c r="O281" s="20" t="s">
        <v>11</v>
      </c>
      <c r="P281" s="20" t="s">
        <v>65</v>
      </c>
      <c r="Q281" s="29" t="s">
        <v>11</v>
      </c>
      <c r="R281" s="29" t="s">
        <v>11</v>
      </c>
      <c r="S281" s="77" t="e">
        <f>VLOOKUP(I281,#REF!,2,FALSE)</f>
        <v>#REF!</v>
      </c>
    </row>
    <row r="282" spans="2:19">
      <c r="B282" s="67">
        <v>55</v>
      </c>
      <c r="C282" s="68" t="s">
        <v>24</v>
      </c>
      <c r="D282" s="67" t="s">
        <v>26</v>
      </c>
      <c r="E282" s="22" t="s">
        <v>154</v>
      </c>
      <c r="F282" s="67">
        <v>2012</v>
      </c>
      <c r="G282" s="67" t="s">
        <v>25</v>
      </c>
      <c r="H282" s="67">
        <v>10</v>
      </c>
      <c r="I282" s="22" t="s">
        <v>3</v>
      </c>
      <c r="J282" s="29" t="s">
        <v>11</v>
      </c>
      <c r="K282" s="30" t="s">
        <v>11</v>
      </c>
      <c r="L282" s="30" t="s">
        <v>11</v>
      </c>
      <c r="M282" s="30" t="s">
        <v>11</v>
      </c>
      <c r="N282" s="20" t="s">
        <v>11</v>
      </c>
      <c r="O282" s="20" t="s">
        <v>11</v>
      </c>
      <c r="P282" s="20" t="s">
        <v>65</v>
      </c>
      <c r="Q282" s="29" t="s">
        <v>11</v>
      </c>
      <c r="R282" s="29" t="s">
        <v>11</v>
      </c>
      <c r="S282" s="77" t="e">
        <f>VLOOKUP(I282,#REF!,2,FALSE)</f>
        <v>#REF!</v>
      </c>
    </row>
    <row r="283" spans="2:19">
      <c r="B283" s="67">
        <v>55</v>
      </c>
      <c r="C283" s="68" t="s">
        <v>24</v>
      </c>
      <c r="D283" s="67" t="s">
        <v>26</v>
      </c>
      <c r="E283" s="22" t="s">
        <v>154</v>
      </c>
      <c r="F283" s="67">
        <v>2012</v>
      </c>
      <c r="G283" s="67" t="s">
        <v>25</v>
      </c>
      <c r="H283" s="67">
        <v>10</v>
      </c>
      <c r="I283" s="22" t="s">
        <v>0</v>
      </c>
      <c r="J283" s="29" t="s">
        <v>11</v>
      </c>
      <c r="K283" s="30" t="s">
        <v>11</v>
      </c>
      <c r="L283" s="30" t="s">
        <v>11</v>
      </c>
      <c r="M283" s="30" t="s">
        <v>11</v>
      </c>
      <c r="N283" s="20" t="s">
        <v>11</v>
      </c>
      <c r="O283" s="20" t="s">
        <v>11</v>
      </c>
      <c r="P283" s="20" t="s">
        <v>65</v>
      </c>
      <c r="Q283" s="29" t="s">
        <v>11</v>
      </c>
      <c r="R283" s="29" t="s">
        <v>11</v>
      </c>
      <c r="S283" s="77" t="e">
        <f>VLOOKUP(I283,#REF!,2,FALSE)</f>
        <v>#REF!</v>
      </c>
    </row>
    <row r="284" spans="2:19">
      <c r="B284" s="67">
        <v>56</v>
      </c>
      <c r="C284" s="17" t="s">
        <v>16</v>
      </c>
      <c r="D284" s="67" t="s">
        <v>15</v>
      </c>
      <c r="E284" s="22" t="s">
        <v>127</v>
      </c>
      <c r="F284" s="67">
        <v>2011</v>
      </c>
      <c r="G284" s="67" t="s">
        <v>23</v>
      </c>
      <c r="H284" s="67">
        <v>20</v>
      </c>
      <c r="I284" s="22" t="s">
        <v>18</v>
      </c>
      <c r="J284" s="29">
        <v>0.33247581065555115</v>
      </c>
      <c r="K284" s="30">
        <v>1.6623790532777558E-2</v>
      </c>
      <c r="L284" s="30">
        <v>0.33247581065555115</v>
      </c>
      <c r="M284" s="30">
        <v>1.6623790532777558E-2</v>
      </c>
      <c r="N284" s="20">
        <v>2.2165054043703409E-2</v>
      </c>
      <c r="O284" s="20">
        <v>3.3247581065555115E-2</v>
      </c>
      <c r="P284" s="20" t="s">
        <v>65</v>
      </c>
      <c r="Q284" s="29" t="s">
        <v>11</v>
      </c>
      <c r="R284" s="29" t="s">
        <v>11</v>
      </c>
      <c r="S284" s="77" t="e">
        <f>VLOOKUP(I284,#REF!,2,FALSE)</f>
        <v>#REF!</v>
      </c>
    </row>
    <row r="285" spans="2:19">
      <c r="B285" s="67">
        <v>56</v>
      </c>
      <c r="C285" s="17" t="s">
        <v>16</v>
      </c>
      <c r="D285" s="67" t="s">
        <v>15</v>
      </c>
      <c r="E285" s="22" t="s">
        <v>127</v>
      </c>
      <c r="F285" s="67">
        <v>2011</v>
      </c>
      <c r="G285" s="67" t="s">
        <v>23</v>
      </c>
      <c r="H285" s="67">
        <v>20</v>
      </c>
      <c r="I285" s="22" t="s">
        <v>2</v>
      </c>
      <c r="J285" s="29">
        <v>0.37342190344613901</v>
      </c>
      <c r="K285" s="30">
        <v>1.8671095172306952E-2</v>
      </c>
      <c r="L285" s="30">
        <v>0.37342190344613901</v>
      </c>
      <c r="M285" s="30">
        <v>1.8671095172306952E-2</v>
      </c>
      <c r="N285" s="20">
        <v>2.4894793563075935E-2</v>
      </c>
      <c r="O285" s="20">
        <v>3.7342190344613904E-2</v>
      </c>
      <c r="P285" s="20" t="s">
        <v>65</v>
      </c>
      <c r="Q285" s="29" t="s">
        <v>11</v>
      </c>
      <c r="R285" s="29" t="s">
        <v>11</v>
      </c>
      <c r="S285" s="77" t="e">
        <f>VLOOKUP(I285,#REF!,2,FALSE)</f>
        <v>#REF!</v>
      </c>
    </row>
    <row r="286" spans="2:19">
      <c r="B286" s="67">
        <v>56</v>
      </c>
      <c r="C286" s="17" t="s">
        <v>16</v>
      </c>
      <c r="D286" s="67" t="s">
        <v>15</v>
      </c>
      <c r="E286" s="22" t="s">
        <v>127</v>
      </c>
      <c r="F286" s="67">
        <v>2011</v>
      </c>
      <c r="G286" s="67" t="s">
        <v>23</v>
      </c>
      <c r="H286" s="67">
        <v>20</v>
      </c>
      <c r="I286" s="22" t="s">
        <v>19</v>
      </c>
      <c r="J286" s="29">
        <v>0.3060577334240796</v>
      </c>
      <c r="K286" s="30">
        <v>1.5302886671203979E-2</v>
      </c>
      <c r="L286" s="30">
        <v>0.3060577334240796</v>
      </c>
      <c r="M286" s="30">
        <v>1.5302886671203979E-2</v>
      </c>
      <c r="N286" s="20">
        <v>2.0403848894938639E-2</v>
      </c>
      <c r="O286" s="20">
        <v>3.0605773342407959E-2</v>
      </c>
      <c r="P286" s="20" t="s">
        <v>65</v>
      </c>
      <c r="Q286" s="29" t="s">
        <v>11</v>
      </c>
      <c r="R286" s="29" t="s">
        <v>11</v>
      </c>
      <c r="S286" s="77" t="e">
        <f>VLOOKUP(I286,#REF!,2,FALSE)</f>
        <v>#REF!</v>
      </c>
    </row>
    <row r="287" spans="2:19">
      <c r="B287" s="67">
        <v>56</v>
      </c>
      <c r="C287" s="17" t="s">
        <v>16</v>
      </c>
      <c r="D287" s="67" t="s">
        <v>15</v>
      </c>
      <c r="E287" s="22" t="s">
        <v>127</v>
      </c>
      <c r="F287" s="67">
        <v>2011</v>
      </c>
      <c r="G287" s="67" t="s">
        <v>23</v>
      </c>
      <c r="H287" s="67">
        <v>20</v>
      </c>
      <c r="I287" s="22" t="s">
        <v>3</v>
      </c>
      <c r="J287" s="29" t="s">
        <v>11</v>
      </c>
      <c r="K287" s="30" t="s">
        <v>11</v>
      </c>
      <c r="L287" s="30" t="s">
        <v>11</v>
      </c>
      <c r="M287" s="30" t="s">
        <v>11</v>
      </c>
      <c r="N287" s="20" t="s">
        <v>11</v>
      </c>
      <c r="O287" s="20" t="s">
        <v>11</v>
      </c>
      <c r="P287" s="20" t="s">
        <v>65</v>
      </c>
      <c r="Q287" s="29" t="s">
        <v>11</v>
      </c>
      <c r="R287" s="29" t="s">
        <v>11</v>
      </c>
      <c r="S287" s="77" t="e">
        <f>VLOOKUP(I287,#REF!,2,FALSE)</f>
        <v>#REF!</v>
      </c>
    </row>
    <row r="288" spans="2:19">
      <c r="B288" s="67">
        <v>56</v>
      </c>
      <c r="C288" s="17" t="s">
        <v>16</v>
      </c>
      <c r="D288" s="67" t="s">
        <v>15</v>
      </c>
      <c r="E288" s="22" t="s">
        <v>127</v>
      </c>
      <c r="F288" s="67">
        <v>2011</v>
      </c>
      <c r="G288" s="67" t="s">
        <v>23</v>
      </c>
      <c r="H288" s="67">
        <v>20</v>
      </c>
      <c r="I288" s="22" t="s">
        <v>0</v>
      </c>
      <c r="J288" s="29" t="s">
        <v>11</v>
      </c>
      <c r="K288" s="30" t="s">
        <v>11</v>
      </c>
      <c r="L288" s="30" t="s">
        <v>11</v>
      </c>
      <c r="M288" s="30" t="s">
        <v>11</v>
      </c>
      <c r="N288" s="20" t="s">
        <v>11</v>
      </c>
      <c r="O288" s="20" t="s">
        <v>11</v>
      </c>
      <c r="P288" s="20" t="s">
        <v>65</v>
      </c>
      <c r="Q288" s="29" t="s">
        <v>11</v>
      </c>
      <c r="R288" s="29" t="s">
        <v>11</v>
      </c>
      <c r="S288" s="77" t="e">
        <f>VLOOKUP(I288,#REF!,2,FALSE)</f>
        <v>#REF!</v>
      </c>
    </row>
    <row r="289" spans="3:19">
      <c r="C289" s="13"/>
      <c r="D289" s="13"/>
      <c r="E289" s="13"/>
      <c r="F289" s="13"/>
      <c r="G289" s="13"/>
      <c r="H289" s="13"/>
      <c r="I289" s="13"/>
      <c r="J289" s="13"/>
      <c r="K289" s="13"/>
      <c r="N289" s="13"/>
      <c r="O289" s="13"/>
      <c r="Q289" s="13"/>
      <c r="R289" s="13"/>
      <c r="S289" s="14"/>
    </row>
    <row r="290" spans="3:19">
      <c r="C290" s="36" t="s">
        <v>22</v>
      </c>
      <c r="D290" s="16"/>
      <c r="E290" s="41"/>
      <c r="F290" s="4"/>
      <c r="G290" s="4"/>
      <c r="H290" s="4"/>
      <c r="I290" s="16" t="s">
        <v>18</v>
      </c>
      <c r="J290" s="40">
        <f>AVERAGEIF($I$5:$I$288,I290,$J$5:$J$288)</f>
        <v>0.18076461576501954</v>
      </c>
      <c r="K290" s="2">
        <f>AVERAGEIF($I$5:$I$288,I290,$K$5:$K$288)</f>
        <v>1.2392054278073009E-2</v>
      </c>
      <c r="L290" s="40">
        <f>AVERAGEIF($I$5:$I$288,I290,$L$5:$L$288)</f>
        <v>0.14223388400270587</v>
      </c>
      <c r="M290" s="2">
        <f>AVERAGEIF($I$5:$I$288,I290,$M$5:$M$288)</f>
        <v>9.3756653159263476E-3</v>
      </c>
      <c r="N290" s="5">
        <f t="shared" ref="N290:O294" si="0">AVERAGEIF($I$5:$I$288,$I290,N$5:N$288)</f>
        <v>1.2050974384334638E-2</v>
      </c>
      <c r="O290" s="5">
        <f t="shared" si="0"/>
        <v>1.8076461576501956E-2</v>
      </c>
      <c r="P290" s="5"/>
      <c r="Q290" s="3">
        <f>AVERAGEIF($I$5:$I$288,$I290,$Q$5:$Q$288)</f>
        <v>0.26120680527071999</v>
      </c>
      <c r="R290" s="3">
        <f>AVERAGEIF($I$5:$I$288,$I290,$R$5:$R$288)</f>
        <v>0.31644017933101171</v>
      </c>
      <c r="S290" s="8"/>
    </row>
    <row r="291" spans="3:19">
      <c r="C291" s="37"/>
      <c r="D291" s="16"/>
      <c r="E291" s="41"/>
      <c r="F291" s="4"/>
      <c r="G291" s="4"/>
      <c r="H291" s="4"/>
      <c r="I291" s="4" t="s">
        <v>2</v>
      </c>
      <c r="J291" s="2">
        <f>AVERAGEIF($I$5:$I$288,I291,$J$5:$J$288)</f>
        <v>0.17834444771491023</v>
      </c>
      <c r="K291" s="2">
        <f>AVERAGEIF($I$5:$I$288,I291,$K$5:$K$288)</f>
        <v>1.1646814730128709E-2</v>
      </c>
      <c r="L291" s="40">
        <f>AVERAGEIF($I$5:$I$288,I291,$L$5:$L$288)</f>
        <v>0.13850289123655676</v>
      </c>
      <c r="M291" s="2">
        <f>AVERAGEIF($I$5:$I$288,I291,$M$5:$M$288)</f>
        <v>8.4836475792799317E-3</v>
      </c>
      <c r="N291" s="5">
        <f t="shared" si="0"/>
        <v>1.1781584574114554E-2</v>
      </c>
      <c r="O291" s="5">
        <f t="shared" si="0"/>
        <v>1.7672376861171835E-2</v>
      </c>
      <c r="P291" s="5"/>
      <c r="Q291" s="3">
        <f>AVERAGEIF($I$5:$I$288,$I291,$Q$5:$Q$288)</f>
        <v>0.24000553018241991</v>
      </c>
      <c r="R291" s="3">
        <f>AVERAGEIF($I$5:$I$288,$I291,$R$5:$R$288)</f>
        <v>0.3231269411786597</v>
      </c>
      <c r="S291" s="8"/>
    </row>
    <row r="292" spans="3:19">
      <c r="C292" s="37"/>
      <c r="D292" s="16"/>
      <c r="E292" s="41"/>
      <c r="F292" s="4"/>
      <c r="G292" s="4"/>
      <c r="H292" s="4"/>
      <c r="I292" s="4" t="s">
        <v>19</v>
      </c>
      <c r="J292" s="5">
        <f>AVERAGEIF($I$5:$I$288,I292,$J$5:$J$288)</f>
        <v>0.1874766529071453</v>
      </c>
      <c r="K292" s="2">
        <f>AVERAGEIF($I$5:$I$288,I292,$K$5:$K$288)</f>
        <v>1.2832174238784194E-2</v>
      </c>
      <c r="L292" s="40">
        <f>AVERAGEIF($I$5:$I$288,I292,$L$5:$L$288)</f>
        <v>0.14196877385614853</v>
      </c>
      <c r="M292" s="2">
        <f>AVERAGEIF($I$5:$I$288,I292,$M$5:$M$288)</f>
        <v>9.1864193711898856E-3</v>
      </c>
      <c r="N292" s="5">
        <f t="shared" si="0"/>
        <v>1.2498443527143018E-2</v>
      </c>
      <c r="O292" s="5">
        <f t="shared" si="0"/>
        <v>1.8747665290714532E-2</v>
      </c>
      <c r="P292" s="5"/>
      <c r="Q292" s="3">
        <f>AVERAGEIF($I$5:$I$288,$I292,$Q$5:$Q$288)</f>
        <v>0.26655047066282028</v>
      </c>
      <c r="R292" s="3">
        <f>AVERAGEIF($I$5:$I$288,$I292,$R$5:$R$288)</f>
        <v>0.29669595309282315</v>
      </c>
      <c r="S292" s="8"/>
    </row>
    <row r="293" spans="3:19">
      <c r="C293" s="37"/>
      <c r="D293" s="16"/>
      <c r="E293" s="41"/>
      <c r="F293" s="4"/>
      <c r="G293" s="4"/>
      <c r="H293" s="4"/>
      <c r="I293" s="4" t="s">
        <v>3</v>
      </c>
      <c r="J293" s="5">
        <f>AVERAGEIF($I$5:$I$288,I293,$J$5:$J$288)</f>
        <v>0.18724738430570328</v>
      </c>
      <c r="K293" s="2">
        <f>AVERAGEIF($I$5:$I$288,I293,$K$5:$K$288)</f>
        <v>1.2942541923605522E-2</v>
      </c>
      <c r="L293" s="40">
        <f>AVERAGEIF($I$5:$I$288,I293,$L$5:$L$288)</f>
        <v>0.14650969955205617</v>
      </c>
      <c r="M293" s="2">
        <f>AVERAGEIF($I$5:$I$288,I293,$M$5:$M$288)</f>
        <v>9.3887448271370907E-3</v>
      </c>
      <c r="N293" s="5">
        <f t="shared" si="0"/>
        <v>1.2447226903076668E-2</v>
      </c>
      <c r="O293" s="5">
        <f t="shared" si="0"/>
        <v>1.8670840354615005E-2</v>
      </c>
      <c r="P293" s="5"/>
      <c r="Q293" s="3">
        <f>AVERAGEIF($I$5:$I$288,$I293,$Q$5:$Q$288)</f>
        <v>0.27393983756684376</v>
      </c>
      <c r="R293" s="3">
        <f>AVERAGEIF($I$5:$I$288,$I293,$R$5:$R$288)</f>
        <v>0.32364913120068128</v>
      </c>
      <c r="S293" s="8"/>
    </row>
    <row r="294" spans="3:19" ht="15.75" thickBot="1">
      <c r="C294" s="46"/>
      <c r="D294" s="47"/>
      <c r="E294" s="48"/>
      <c r="F294" s="47"/>
      <c r="G294" s="47"/>
      <c r="H294" s="47"/>
      <c r="I294" s="47" t="s">
        <v>0</v>
      </c>
      <c r="J294" s="49">
        <f>AVERAGEIF($I$5:$I$288,I294,$J$5:$J$288)</f>
        <v>0.14428429904347428</v>
      </c>
      <c r="K294" s="51">
        <f>AVERAGEIF($I$5:$I$288,I294,$K$5:$K$288)</f>
        <v>9.6332365426331119E-3</v>
      </c>
      <c r="L294" s="52">
        <f>AVERAGEIF($I$5:$I$288,I294,$L$5:$L$288)</f>
        <v>0.11071115021943928</v>
      </c>
      <c r="M294" s="51">
        <f>AVERAGEIF($I$5:$I$288,I294,$M$5:$M$288)</f>
        <v>7.0665662679222111E-3</v>
      </c>
      <c r="N294" s="49">
        <f t="shared" si="0"/>
        <v>9.3872103828016758E-3</v>
      </c>
      <c r="O294" s="49">
        <f t="shared" si="0"/>
        <v>1.4080815574202515E-2</v>
      </c>
      <c r="P294" s="49"/>
      <c r="Q294" s="53">
        <f>AVERAGEIF($I$5:$I$288,$I294,$Q$5:$Q$288)</f>
        <v>0.17143132508052036</v>
      </c>
      <c r="R294" s="53">
        <f>AVERAGEIF($I$5:$I$288,$I294,$R$5:$R$288)</f>
        <v>0.19187579805487009</v>
      </c>
      <c r="S294" s="8"/>
    </row>
    <row r="295" spans="3:19">
      <c r="C295" s="37" t="s">
        <v>138</v>
      </c>
      <c r="D295" s="10"/>
      <c r="E295" s="43"/>
      <c r="F295" s="10"/>
      <c r="G295" s="10"/>
      <c r="H295" s="10"/>
      <c r="I295" s="10" t="s">
        <v>18</v>
      </c>
      <c r="J295" s="50">
        <f t="array" ref="J295">MEDIAN(IF($I$5:$I$288=$I295,J$5:J$288))</f>
        <v>0.17199999999999999</v>
      </c>
      <c r="K295" s="50">
        <f t="array" ref="K295">MEDIAN(IF($I$5:$I$288=$I295,K$5:K$288))</f>
        <v>1.2625000000000001E-2</v>
      </c>
      <c r="L295" s="50">
        <f t="array" ref="L295">MEDIAN(IF($I$5:$I$288=$I295,L$5:L$288))</f>
        <v>0.128</v>
      </c>
      <c r="M295" s="50">
        <f t="array" ref="M295">MEDIAN(IF($I$5:$I$288=$I295,M$5:M$288))</f>
        <v>8.9999999999999993E-3</v>
      </c>
      <c r="N295" s="50">
        <f t="array" ref="N295">MEDIAN(IF($I$5:$I$288=$I295,N$5:N$288))</f>
        <v>1.1466666666666665E-2</v>
      </c>
      <c r="O295" s="50">
        <f t="array" ref="O295">MEDIAN(IF($I$5:$I$288=$I295,O$5:O$288))</f>
        <v>1.72E-2</v>
      </c>
      <c r="P295" s="50">
        <f t="array" ref="P295:P299">MEDIAN(IF($I$5:$I$288=$I295,IF(P5:P288="Yes",J$5:J$288)))</f>
        <v>0.16549999999999998</v>
      </c>
      <c r="Q295" s="50">
        <f t="array" ref="Q295">MEDIAN(IF($I$5:$I$288=$I295,Q$5:Q$288))</f>
        <v>0.24418869603721227</v>
      </c>
      <c r="R295" s="50">
        <f t="array" ref="R295">MEDIAN(IF($I$5:$I$288=$I295,R$5:R$288))</f>
        <v>0.30873269772892847</v>
      </c>
      <c r="S295" s="8"/>
    </row>
    <row r="296" spans="3:19">
      <c r="C296" s="37"/>
      <c r="D296" s="16"/>
      <c r="E296" s="41"/>
      <c r="F296" s="16"/>
      <c r="G296" s="16"/>
      <c r="H296" s="16"/>
      <c r="I296" s="16" t="s">
        <v>2</v>
      </c>
      <c r="J296" s="5">
        <f t="array" ref="J296">MEDIAN(IF($I$5:$I$288=$I296,J$5:J$288))</f>
        <v>0.154</v>
      </c>
      <c r="K296" s="5">
        <f t="array" ref="K296">MEDIAN(IF($I$5:$I$288=$I296,K$5:K$288))</f>
        <v>1.0038983359691285E-2</v>
      </c>
      <c r="L296" s="5">
        <f t="array" ref="L296">MEDIAN(IF($I$5:$I$288=$I296,L$5:L$288))</f>
        <v>0.105748220365212</v>
      </c>
      <c r="M296" s="5">
        <f t="array" ref="M296">MEDIAN(IF($I$5:$I$288=$I296,M$5:M$288))</f>
        <v>7.1007050889025135E-3</v>
      </c>
      <c r="N296" s="5">
        <f t="array" ref="N296">MEDIAN(IF($I$5:$I$288=$I296,N$5:N$288))</f>
        <v>1.0133333333333334E-2</v>
      </c>
      <c r="O296" s="5">
        <f t="array" ref="O296">MEDIAN(IF($I$5:$I$288=$I296,O$5:O$288))</f>
        <v>1.52E-2</v>
      </c>
      <c r="P296" s="5">
        <v>0.16549999999999998</v>
      </c>
      <c r="Q296" s="5">
        <f t="array" ref="Q296">MEDIAN(IF($I$5:$I$288=$I296,Q$5:Q$288))</f>
        <v>0.219</v>
      </c>
      <c r="R296" s="5">
        <f t="array" ref="R296">MEDIAN(IF($I$5:$I$288=$I296,R$5:R$288))</f>
        <v>0.33600042563845767</v>
      </c>
      <c r="S296" s="8"/>
    </row>
    <row r="297" spans="3:19">
      <c r="C297" s="37"/>
      <c r="D297" s="16"/>
      <c r="E297" s="41"/>
      <c r="F297" s="16"/>
      <c r="G297" s="16"/>
      <c r="H297" s="16"/>
      <c r="I297" s="16" t="s">
        <v>19</v>
      </c>
      <c r="J297" s="5">
        <f t="array" ref="J297">MEDIAN(IF($I$5:$I$288=$I297,J$5:J$288))</f>
        <v>0.16261002248485704</v>
      </c>
      <c r="K297" s="5">
        <f t="array" ref="K297">MEDIAN(IF($I$5:$I$288=$I297,K$5:K$288))</f>
        <v>1.2275615706540486E-2</v>
      </c>
      <c r="L297" s="5">
        <f t="array" ref="L297">MEDIAN(IF($I$5:$I$288=$I297,L$5:L$288))</f>
        <v>0.12744844839881764</v>
      </c>
      <c r="M297" s="5">
        <f t="array" ref="M297">MEDIAN(IF($I$5:$I$288=$I297,M$5:M$288))</f>
        <v>8.0732180725789308E-3</v>
      </c>
      <c r="N297" s="5">
        <f t="array" ref="N297">MEDIAN(IF($I$5:$I$288=$I297,N$5:N$288))</f>
        <v>1.0840668165657135E-2</v>
      </c>
      <c r="O297" s="5">
        <f t="array" ref="O297">MEDIAN(IF($I$5:$I$288=$I297,O$5:O$288))</f>
        <v>1.6261002248485701E-2</v>
      </c>
      <c r="P297" s="5">
        <v>0.16549999999999998</v>
      </c>
      <c r="Q297" s="5">
        <f t="array" ref="Q297">MEDIAN(IF($I$5:$I$288=$I297,Q$5:Q$288))</f>
        <v>0.24672373382248039</v>
      </c>
      <c r="R297" s="5">
        <f t="array" ref="R297">MEDIAN(IF($I$5:$I$288=$I297,R$5:R$288))</f>
        <v>0.28595632217786326</v>
      </c>
      <c r="S297" s="8"/>
    </row>
    <row r="298" spans="3:19">
      <c r="C298" s="37"/>
      <c r="D298" s="16"/>
      <c r="E298" s="41"/>
      <c r="F298" s="16"/>
      <c r="G298" s="16"/>
      <c r="H298" s="16"/>
      <c r="I298" s="16" t="s">
        <v>3</v>
      </c>
      <c r="J298" s="5">
        <f t="array" ref="J298">MEDIAN(IF($I$5:$I$288=$I298,J$5:J$288))</f>
        <v>0.184</v>
      </c>
      <c r="K298" s="5">
        <f t="array" ref="K298">MEDIAN(IF($I$5:$I$288=$I298,K$5:K$288))</f>
        <v>1.3153846153846155E-2</v>
      </c>
      <c r="L298" s="5">
        <f t="array" ref="L298">MEDIAN(IF($I$5:$I$288=$I298,L$5:L$288))</f>
        <v>0.151</v>
      </c>
      <c r="M298" s="5">
        <f t="array" ref="M298">MEDIAN(IF($I$5:$I$288=$I298,M$5:M$288))</f>
        <v>8.3424209378407839E-3</v>
      </c>
      <c r="N298" s="5">
        <f t="array" ref="N298">MEDIAN(IF($I$5:$I$288=$I298,N$5:N$288))</f>
        <v>1.1800000000000001E-2</v>
      </c>
      <c r="O298" s="5">
        <f t="array" ref="O298">MEDIAN(IF($I$5:$I$288=$I298,O$5:O$288))</f>
        <v>1.77E-2</v>
      </c>
      <c r="P298" s="5">
        <v>0.16549999999999998</v>
      </c>
      <c r="Q298" s="5">
        <f t="array" ref="Q298">MEDIAN(IF($I$5:$I$288=$I298,Q$5:Q$288))</f>
        <v>0.27600000000000002</v>
      </c>
      <c r="R298" s="5">
        <f t="array" ref="R298">MEDIAN(IF($I$5:$I$288=$I298,R$5:R$288))</f>
        <v>0.34300000000000003</v>
      </c>
      <c r="S298" s="8"/>
    </row>
    <row r="299" spans="3:19" ht="15.75" thickBot="1">
      <c r="C299" s="46"/>
      <c r="D299" s="47"/>
      <c r="E299" s="48"/>
      <c r="F299" s="47"/>
      <c r="G299" s="47"/>
      <c r="H299" s="47"/>
      <c r="I299" s="47" t="s">
        <v>0</v>
      </c>
      <c r="J299" s="49">
        <f t="array" ref="J299">MEDIAN(IF($I$5:$I$288=$I299,J$5:J$288))</f>
        <v>0.115</v>
      </c>
      <c r="K299" s="49">
        <f t="array" ref="K299">MEDIAN(IF($I$5:$I$288=$I299,K$5:K$288))</f>
        <v>8.7000000000000011E-3</v>
      </c>
      <c r="L299" s="49">
        <f t="array" ref="L299">MEDIAN(IF($I$5:$I$288=$I299,L$5:L$288))</f>
        <v>0.09</v>
      </c>
      <c r="M299" s="49">
        <f t="array" ref="M299">MEDIAN(IF($I$5:$I$288=$I299,M$5:M$288))</f>
        <v>5.3846153846153853E-3</v>
      </c>
      <c r="N299" s="49">
        <f t="array" ref="N299">MEDIAN(IF($I$5:$I$288=$I299,N$5:N$288))</f>
        <v>7.6666666666666671E-3</v>
      </c>
      <c r="O299" s="49">
        <f t="array" ref="O299">MEDIAN(IF($I$5:$I$288=$I299,O$5:O$288))</f>
        <v>1.15E-2</v>
      </c>
      <c r="P299" s="49">
        <v>0.16549999999999998</v>
      </c>
      <c r="Q299" s="49">
        <f t="array" ref="Q299">MEDIAN(IF($I$5:$I$288=$I299,Q$5:Q$288))</f>
        <v>0.16947619047619047</v>
      </c>
      <c r="R299" s="49">
        <f t="array" ref="R299">MEDIAN(IF($I$5:$I$288=$I299,R$5:R$288))</f>
        <v>0.192</v>
      </c>
      <c r="S299" s="8"/>
    </row>
    <row r="300" spans="3:19">
      <c r="C300" s="37" t="s">
        <v>21</v>
      </c>
      <c r="D300" s="10"/>
      <c r="E300" s="43"/>
      <c r="F300" s="10"/>
      <c r="G300" s="10"/>
      <c r="H300" s="10"/>
      <c r="I300" s="10" t="s">
        <v>18</v>
      </c>
      <c r="J300" s="61">
        <f t="array" ref="J300">MIN(IF($I$5:$I$288=$I300,$J$5:$J$288))</f>
        <v>6.0999999999999999E-2</v>
      </c>
      <c r="K300" s="61">
        <f t="array" ref="K300">MIN(IF($I$5:$I$288=$I300,$K$5:$K$288))</f>
        <v>3.0499999999999998E-3</v>
      </c>
      <c r="L300" s="61">
        <f t="array" ref="L300">MIN(IF($I$5:$I$288=$I300,$L$5:$L$288))</f>
        <v>0.03</v>
      </c>
      <c r="M300" s="61">
        <f t="array" ref="M300">MIN(IF($I$5:$I$288=$I300,$M$5:$M$288))</f>
        <v>1.8749999999999999E-3</v>
      </c>
      <c r="N300" s="61">
        <f t="array" ref="N300">MIN(IF($I$5:$I$288=$I300,$N$5:$N$288))</f>
        <v>4.0666666666666663E-3</v>
      </c>
      <c r="O300" s="61">
        <f t="array" ref="O300">MIN(IF($I$5:$I$288=$I300,$O$5:$O$288))</f>
        <v>6.0999999999999995E-3</v>
      </c>
      <c r="P300" s="61"/>
      <c r="Q300" s="45">
        <f t="array" ref="Q300">MIN(IF($I$5:$I$288=$I300,$Q$5:$Q$288))</f>
        <v>0.1</v>
      </c>
      <c r="R300" s="45">
        <f t="array" ref="R300">MIN(IF($I$5:$I$288=$I300,$R$5:$R$288))</f>
        <v>0.15</v>
      </c>
      <c r="S300" s="8"/>
    </row>
    <row r="301" spans="3:19">
      <c r="C301" s="38"/>
      <c r="D301" s="16"/>
      <c r="E301" s="41"/>
      <c r="F301" s="4"/>
      <c r="G301" s="4"/>
      <c r="H301" s="4"/>
      <c r="I301" s="4" t="s">
        <v>2</v>
      </c>
      <c r="J301" s="42">
        <f t="array" ref="J301">MIN(IF($I$5:$I$288=$I301,$J$5:$J$288))</f>
        <v>4.4999999999999998E-2</v>
      </c>
      <c r="K301" s="42">
        <f t="array" ref="K301">MIN(IF($I$5:$I$288=$I301,$K$5:$K$288))</f>
        <v>2.6470588235294116E-3</v>
      </c>
      <c r="L301" s="42">
        <f t="array" ref="L301">MIN(IF($I$5:$I$288=$I301,$L$5:$L$288))</f>
        <v>0.03</v>
      </c>
      <c r="M301" s="42">
        <f t="array" ref="M301">MIN(IF($I$5:$I$288=$I301,$M$5:$M$288))</f>
        <v>1.8749999999999999E-3</v>
      </c>
      <c r="N301" s="42">
        <f t="array" ref="N301">MIN(IF($I$5:$I$288=$I301,$N$5:$N$288))</f>
        <v>3.0000000000000001E-3</v>
      </c>
      <c r="O301" s="42">
        <f t="array" ref="O301">MIN(IF($I$5:$I$288=$I301,$O$5:$O$288))</f>
        <v>4.4999999999999997E-3</v>
      </c>
      <c r="P301" s="42"/>
      <c r="Q301" s="3">
        <f t="array" ref="Q301">MIN(IF($I$5:$I$288=$I301,$Q$5:$Q$288))</f>
        <v>0.12</v>
      </c>
      <c r="R301" s="3">
        <f t="array" ref="R301">MIN(IF($I$5:$I$288=$I301,$R$5:$R$288))</f>
        <v>0.14499999999999999</v>
      </c>
      <c r="S301" s="8"/>
    </row>
    <row r="302" spans="3:19">
      <c r="C302" s="38"/>
      <c r="D302" s="16"/>
      <c r="E302" s="41"/>
      <c r="F302" s="4"/>
      <c r="G302" s="4"/>
      <c r="H302" s="4"/>
      <c r="I302" s="4" t="s">
        <v>19</v>
      </c>
      <c r="J302" s="42">
        <f t="array" ref="J302">MIN(IF($I$5:$I$288=$I302,$J$5:$J$288))</f>
        <v>6.0006814745725744E-2</v>
      </c>
      <c r="K302" s="42">
        <f t="array" ref="K302">MIN(IF($I$5:$I$288=$I302,$K$5:$K$288))</f>
        <v>3.0003407372862874E-3</v>
      </c>
      <c r="L302" s="42">
        <f t="array" ref="L302">MIN(IF($I$5:$I$288=$I302,$L$5:$L$288))</f>
        <v>3.4332745443856554E-2</v>
      </c>
      <c r="M302" s="42">
        <f t="array" ref="M302">MIN(IF($I$5:$I$288=$I302,$M$5:$M$288))</f>
        <v>2.1457965902410346E-3</v>
      </c>
      <c r="N302" s="42">
        <f t="array" ref="N302">MIN(IF($I$5:$I$288=$I302,$N$5:$N$288))</f>
        <v>4.0004543163817165E-3</v>
      </c>
      <c r="O302" s="42">
        <f t="array" ref="O302">MIN(IF($I$5:$I$288=$I302,$O$5:$O$288))</f>
        <v>6.0006814745725747E-3</v>
      </c>
      <c r="P302" s="42"/>
      <c r="Q302" s="3">
        <f t="array" ref="Q302">MIN(IF($I$5:$I$288=$I302,$Q$5:$Q$288))</f>
        <v>0.13620574075202632</v>
      </c>
      <c r="R302" s="3">
        <f t="array" ref="R302">MIN(IF($I$5:$I$288=$I302,$R$5:$R$288))</f>
        <v>0.13551884357253485</v>
      </c>
      <c r="S302" s="8"/>
    </row>
    <row r="303" spans="3:19">
      <c r="C303" s="38"/>
      <c r="D303" s="16"/>
      <c r="E303" s="41"/>
      <c r="F303" s="4"/>
      <c r="G303" s="4"/>
      <c r="H303" s="4"/>
      <c r="I303" s="4" t="s">
        <v>3</v>
      </c>
      <c r="J303" s="42">
        <f t="array" ref="J303">MIN(IF($I$5:$I$288=$I303,$J$5:$J$288))</f>
        <v>3.5000000000000003E-2</v>
      </c>
      <c r="K303" s="42">
        <f t="array" ref="K303">MIN(IF($I$5:$I$288=$I303,$K$5:$K$288))</f>
        <v>2.0588235294117649E-3</v>
      </c>
      <c r="L303" s="42">
        <f t="array" ref="L303">MIN(IF($I$5:$I$288=$I303,$L$5:$L$288))</f>
        <v>3.3000000000000002E-2</v>
      </c>
      <c r="M303" s="42">
        <f t="array" ref="M303">MIN(IF($I$5:$I$288=$I303,$M$5:$M$288))</f>
        <v>1.7000000000000001E-3</v>
      </c>
      <c r="N303" s="42">
        <f t="array" ref="N303">MIN(IF($I$5:$I$288=$I303,$N$5:$N$288))</f>
        <v>2.3333333333333335E-3</v>
      </c>
      <c r="O303" s="42">
        <f t="array" ref="O303">MIN(IF($I$5:$I$288=$I303,$O$5:$O$288))</f>
        <v>3.5000000000000005E-3</v>
      </c>
      <c r="P303" s="42"/>
      <c r="Q303" s="3">
        <f t="array" ref="Q303">MIN(IF($I$5:$I$288=$I303,$Q$5:$Q$288))</f>
        <v>0.08</v>
      </c>
      <c r="R303" s="3">
        <f t="array" ref="R303">MIN(IF($I$5:$I$288=$I303,$R$5:$R$288))</f>
        <v>0.17</v>
      </c>
      <c r="S303" s="8"/>
    </row>
    <row r="304" spans="3:19" ht="15.75" thickBot="1">
      <c r="C304" s="46"/>
      <c r="D304" s="47"/>
      <c r="E304" s="48"/>
      <c r="F304" s="47"/>
      <c r="G304" s="47"/>
      <c r="H304" s="47"/>
      <c r="I304" s="47" t="s">
        <v>0</v>
      </c>
      <c r="J304" s="62">
        <f t="array" ref="J304">MIN(IF($I$5:$I$288=$I304,$J$5:$J$288))</f>
        <v>5.9729729729729793E-2</v>
      </c>
      <c r="K304" s="62">
        <f t="array" ref="K304">MIN(IF($I$5:$I$288=$I304,$K$5:$K$288))</f>
        <v>4.0499999999999998E-3</v>
      </c>
      <c r="L304" s="62">
        <f t="array" ref="L304">MIN(IF($I$5:$I$288=$I304,$L$5:$L$288))</f>
        <v>0.03</v>
      </c>
      <c r="M304" s="62">
        <f t="array" ref="M304">MIN(IF($I$5:$I$288=$I304,$M$5:$M$288))</f>
        <v>1.8749999999999999E-3</v>
      </c>
      <c r="N304" s="62">
        <f t="array" ref="N304">MIN(IF($I$5:$I$288=$I304,$N$5:$N$288))</f>
        <v>2.6666666666666666E-3</v>
      </c>
      <c r="O304" s="62">
        <f t="array" ref="O304">MIN(IF($I$5:$I$288=$I304,$O$5:$O$288))</f>
        <v>4.0000000000000001E-3</v>
      </c>
      <c r="P304" s="62"/>
      <c r="Q304" s="53">
        <f t="array" ref="Q304">MIN(IF($I$5:$I$288=$I304,$Q$5:$Q$288))</f>
        <v>8.5000000000000006E-2</v>
      </c>
      <c r="R304" s="53">
        <f t="array" ref="R304">MIN(IF($I$5:$I$288=$I304,$R$5:$R$288))</f>
        <v>0.1</v>
      </c>
      <c r="S304" s="8"/>
    </row>
    <row r="305" spans="3:19">
      <c r="C305" s="37" t="s">
        <v>20</v>
      </c>
      <c r="D305" s="10"/>
      <c r="E305" s="43"/>
      <c r="F305" s="10"/>
      <c r="G305" s="10"/>
      <c r="H305" s="10"/>
      <c r="I305" s="10" t="s">
        <v>18</v>
      </c>
      <c r="J305" s="44">
        <f t="array" ref="J305">MAX(IF($I$5:$I$288=$I305,$J$5:$J$288))</f>
        <v>0.372</v>
      </c>
      <c r="K305" s="44">
        <f t="array" ref="K305">MAX(IF($I$5:$I$288=$I305,$K$5:$K$288))</f>
        <v>3.1004456237030992E-2</v>
      </c>
      <c r="L305" s="44">
        <f t="array" ref="L305">MAX(IF($I$5:$I$288=$I305,$L$5:$L$288))</f>
        <v>0.33247581065555115</v>
      </c>
      <c r="M305" s="44">
        <f t="array" ref="M305">MAX(IF($I$5:$I$288=$I305,$M$5:$M$288))</f>
        <v>2.2505697860325882E-2</v>
      </c>
      <c r="N305" s="44">
        <f t="array" ref="N305">MAX(IF($I$5:$I$288=$I305,$N$5:$N$288))</f>
        <v>2.4799999999999999E-2</v>
      </c>
      <c r="O305" s="44">
        <f t="array" ref="O305">MAX(IF($I$5:$I$288=$I305,$O$5:$O$288))</f>
        <v>3.7199999999999997E-2</v>
      </c>
      <c r="P305" s="44"/>
      <c r="Q305" s="45">
        <f t="array" ref="Q305">MAX(IF($I$5:$I$288=$I305,$Q$5:$Q$288))</f>
        <v>0.52240936638712065</v>
      </c>
      <c r="R305" s="45">
        <f t="array" ref="R305">MAX(IF($I$5:$I$288=$I305,$R$5:$R$288))</f>
        <v>0.65700000000000003</v>
      </c>
      <c r="S305" s="8"/>
    </row>
    <row r="306" spans="3:19">
      <c r="C306" s="38"/>
      <c r="D306" s="16"/>
      <c r="E306" s="41"/>
      <c r="F306" s="4"/>
      <c r="G306" s="4"/>
      <c r="H306" s="4"/>
      <c r="I306" s="4" t="s">
        <v>2</v>
      </c>
      <c r="J306" s="2">
        <f t="array" ref="J306">MAX(IF($I$5:$I$288=$I306,$J$5:$J$288))</f>
        <v>0.377</v>
      </c>
      <c r="K306" s="2">
        <f t="array" ref="K306">MAX(IF($I$5:$I$288=$I306,$K$5:$K$288))</f>
        <v>2.7209859378724083E-2</v>
      </c>
      <c r="L306" s="2">
        <f t="array" ref="L306">MAX(IF($I$5:$I$288=$I306,$L$5:$L$288))</f>
        <v>0.37342190344613901</v>
      </c>
      <c r="M306" s="2">
        <f t="array" ref="M306">MAX(IF($I$5:$I$288=$I306,$M$5:$M$288))</f>
        <v>2.1250000000000002E-2</v>
      </c>
      <c r="N306" s="2">
        <f t="array" ref="N306">MAX(IF($I$5:$I$288=$I306,$N$5:$N$288))</f>
        <v>2.5133333333333334E-2</v>
      </c>
      <c r="O306" s="2">
        <f t="array" ref="O306">MAX(IF($I$5:$I$288=$I306,$O$5:$O$288))</f>
        <v>3.7699999999999997E-2</v>
      </c>
      <c r="P306" s="2"/>
      <c r="Q306" s="3">
        <f t="array" ref="Q306">MAX(IF($I$5:$I$288=$I306,$Q$5:$Q$288))</f>
        <v>0.40600000000000003</v>
      </c>
      <c r="R306" s="3">
        <f t="array" ref="R306">MAX(IF($I$5:$I$288=$I306,$R$5:$R$288))</f>
        <v>0.497</v>
      </c>
      <c r="S306" s="8"/>
    </row>
    <row r="307" spans="3:19">
      <c r="C307" s="38"/>
      <c r="D307" s="16"/>
      <c r="E307" s="41"/>
      <c r="F307" s="4"/>
      <c r="G307" s="4"/>
      <c r="H307" s="4"/>
      <c r="I307" s="4" t="s">
        <v>19</v>
      </c>
      <c r="J307" s="2">
        <f t="array" ref="J307">MAX(IF($I$5:$I$288=$I307,$J$5:$J$288))</f>
        <v>0.45600000000000002</v>
      </c>
      <c r="K307" s="2">
        <f t="array" ref="K307">MAX(IF($I$5:$I$288=$I307,$K$5:$K$288))</f>
        <v>3.5674854028804985E-2</v>
      </c>
      <c r="L307" s="2">
        <f t="array" ref="L307">MAX(IF($I$5:$I$288=$I307,$L$5:$L$288))</f>
        <v>0.3060577334240796</v>
      </c>
      <c r="M307" s="2">
        <f t="array" ref="M307">MAX(IF($I$5:$I$288=$I307,$M$5:$M$288))</f>
        <v>2.7131179447255745E-2</v>
      </c>
      <c r="N307" s="2">
        <f t="array" ref="N307">MAX(IF($I$5:$I$288=$I307,$N$5:$N$288))</f>
        <v>3.04E-2</v>
      </c>
      <c r="O307" s="2">
        <f t="array" ref="O307">MAX(IF($I$5:$I$288=$I307,$O$5:$O$288))</f>
        <v>4.5600000000000002E-2</v>
      </c>
      <c r="P307" s="2"/>
      <c r="Q307" s="3">
        <f t="array" ref="Q307">MAX(IF($I$5:$I$288=$I307,$Q$5:$Q$288))</f>
        <v>0.64800000000000002</v>
      </c>
      <c r="R307" s="3">
        <f t="array" ref="R307">MAX(IF($I$5:$I$288=$I307,$R$5:$R$288))</f>
        <v>0.70299999999999996</v>
      </c>
      <c r="S307" s="8"/>
    </row>
    <row r="308" spans="3:19">
      <c r="C308" s="38"/>
      <c r="D308" s="16"/>
      <c r="E308" s="41"/>
      <c r="F308" s="4"/>
      <c r="G308" s="4"/>
      <c r="H308" s="4"/>
      <c r="I308" s="4" t="s">
        <v>3</v>
      </c>
      <c r="J308" s="2">
        <f t="array" ref="J308">MAX(IF($I$5:$I$288=$I308,$J$5:$J$288))</f>
        <v>0.4267270129856704</v>
      </c>
      <c r="K308" s="2">
        <f t="array" ref="K308">MAX(IF($I$5:$I$288=$I308,$K$5:$K$288))</f>
        <v>2.7920302648171504E-2</v>
      </c>
      <c r="L308" s="2">
        <f t="array" ref="L308">MAX(IF($I$5:$I$288=$I308,$L$5:$L$288))</f>
        <v>0.38006609037002065</v>
      </c>
      <c r="M308" s="2">
        <f t="array" ref="M308">MAX(IF($I$5:$I$288=$I308,$M$5:$M$288))</f>
        <v>2.2950819672131147E-2</v>
      </c>
      <c r="N308" s="2">
        <f t="array" ref="N308">MAX(IF($I$5:$I$288=$I308,$N$5:$N$288))</f>
        <v>2.8448467532378025E-2</v>
      </c>
      <c r="O308" s="2">
        <f t="array" ref="O308">MAX(IF($I$5:$I$288=$I308,$O$5:$O$288))</f>
        <v>4.267270129856704E-2</v>
      </c>
      <c r="P308" s="2"/>
      <c r="Q308" s="3">
        <f t="array" ref="Q308">MAX(IF($I$5:$I$288=$I308,$Q$5:$Q$288))</f>
        <v>0.44500000000000001</v>
      </c>
      <c r="R308" s="3">
        <f t="array" ref="R308">MAX(IF($I$5:$I$288=$I308,$R$5:$R$288))</f>
        <v>0.48</v>
      </c>
      <c r="S308" s="8"/>
    </row>
    <row r="309" spans="3:19" ht="15.75" thickBot="1">
      <c r="C309" s="46"/>
      <c r="D309" s="47"/>
      <c r="E309" s="48"/>
      <c r="F309" s="47"/>
      <c r="G309" s="47"/>
      <c r="H309" s="47"/>
      <c r="I309" s="47" t="s">
        <v>0</v>
      </c>
      <c r="J309" s="51">
        <f t="array" ref="J309">MAX(IF($I$5:$I$288=$I309,$J$5:$J$288))</f>
        <v>0.45693796893155009</v>
      </c>
      <c r="K309" s="51">
        <f t="array" ref="K309">MAX(IF($I$5:$I$288=$I309,$K$5:$K$288))</f>
        <v>3.3845776323616898E-2</v>
      </c>
      <c r="L309" s="51">
        <f t="array" ref="L309">MAX(IF($I$5:$I$288=$I309,$L$5:$L$288))</f>
        <v>0.32057798480710031</v>
      </c>
      <c r="M309" s="51">
        <f t="array" ref="M309">MAX(IF($I$5:$I$288=$I309,$M$5:$M$288))</f>
        <v>2.6145151695419394E-2</v>
      </c>
      <c r="N309" s="51">
        <f t="array" ref="N309">MAX(IF($I$5:$I$288=$I309,$N$5:$N$288))</f>
        <v>3.046253126210334E-2</v>
      </c>
      <c r="O309" s="51">
        <f t="array" ref="O309">MAX(IF($I$5:$I$288=$I309,$O$5:$O$288))</f>
        <v>4.569379689315501E-2</v>
      </c>
      <c r="P309" s="51"/>
      <c r="Q309" s="53">
        <f t="array" ref="Q309">MAX(IF($I$5:$I$288=$I309,$Q$5:$Q$288))</f>
        <v>0.3284741488020177</v>
      </c>
      <c r="R309" s="53">
        <f t="array" ref="R309">MAX(IF($I$5:$I$288=$I309,$R$5:$R$288))</f>
        <v>0.32686002522068097</v>
      </c>
      <c r="S309" s="8"/>
    </row>
    <row r="310" spans="3:19">
      <c r="C310" s="56" t="s">
        <v>173</v>
      </c>
      <c r="D310" s="54"/>
      <c r="E310" s="57"/>
      <c r="F310" s="54"/>
      <c r="G310" s="54"/>
      <c r="H310" s="54"/>
      <c r="I310" s="58" t="s">
        <v>18</v>
      </c>
      <c r="J310" s="59">
        <f t="shared" ref="J310:L314" si="1">COUNTIFS($I$5:$I$288,$I310,J$5:J$288,"&lt;&gt;n/a")</f>
        <v>53</v>
      </c>
      <c r="K310" s="59">
        <f t="shared" si="1"/>
        <v>53</v>
      </c>
      <c r="L310" s="59">
        <f t="shared" si="1"/>
        <v>53</v>
      </c>
      <c r="M310" s="59">
        <f>COUNTIFS($I$5:$I$288,$I310,M$5:M$288,"&gt;0%")</f>
        <v>53</v>
      </c>
      <c r="N310" s="54"/>
      <c r="O310" s="54"/>
      <c r="P310" s="59">
        <f>COUNTIFS($I$5:$I$288,$I310,K$5:K$288,"&gt;0%",$P$5:$P$288,"Yes")</f>
        <v>30</v>
      </c>
      <c r="Q310" s="59">
        <f>COUNTIFS($I$5:$I$288,$I310,Q$5:Q$288,"&gt;0%")</f>
        <v>36</v>
      </c>
      <c r="R310" s="59">
        <f>COUNTIFS($I$5:$I$288,$I310,R$5:R$288,"&gt;0%")</f>
        <v>35</v>
      </c>
      <c r="S310" s="14"/>
    </row>
    <row r="311" spans="3:19">
      <c r="C311" s="37"/>
      <c r="D311" s="15"/>
      <c r="E311" s="41"/>
      <c r="F311" s="15"/>
      <c r="G311" s="15"/>
      <c r="H311" s="15"/>
      <c r="I311" s="16" t="s">
        <v>2</v>
      </c>
      <c r="J311" s="66">
        <f t="shared" si="1"/>
        <v>36</v>
      </c>
      <c r="K311" s="39">
        <f t="shared" si="1"/>
        <v>36</v>
      </c>
      <c r="L311" s="66">
        <f t="shared" si="1"/>
        <v>37</v>
      </c>
      <c r="M311" s="65">
        <f>COUNTIFS($I$5:$I$288,$I311,M$5:M$288,"&lt;&gt;n/a")</f>
        <v>37</v>
      </c>
      <c r="N311" s="15"/>
      <c r="O311" s="15"/>
      <c r="P311" s="66">
        <f>COUNTIFS($I$5:$I$288,$I311,K$5:K$288,"&gt;0%",$P$5:$P$288,"Yes")</f>
        <v>18</v>
      </c>
      <c r="Q311" s="66">
        <f t="shared" ref="Q311:R314" si="2">COUNTIFS($I$5:$I$288,$I311,Q$5:Q$288,"&lt;&gt;n/a")</f>
        <v>26</v>
      </c>
      <c r="R311" s="66">
        <f t="shared" si="2"/>
        <v>29</v>
      </c>
      <c r="S311" s="14"/>
    </row>
    <row r="312" spans="3:19">
      <c r="C312" s="37"/>
      <c r="D312" s="15"/>
      <c r="E312" s="41"/>
      <c r="F312" s="15"/>
      <c r="G312" s="15"/>
      <c r="H312" s="15"/>
      <c r="I312" s="16" t="s">
        <v>19</v>
      </c>
      <c r="J312" s="66">
        <f t="shared" si="1"/>
        <v>32</v>
      </c>
      <c r="K312" s="39">
        <f t="shared" si="1"/>
        <v>32</v>
      </c>
      <c r="L312" s="66">
        <f t="shared" si="1"/>
        <v>34</v>
      </c>
      <c r="M312" s="65">
        <f>COUNTIFS($I$5:$I$288,$I312,M$5:M$288,"&lt;&gt;n/a")</f>
        <v>34</v>
      </c>
      <c r="N312" s="15"/>
      <c r="O312" s="15"/>
      <c r="P312" s="66">
        <f>COUNTIFS($I$5:$I$288,$I312,K$5:K$288,"&gt;0%",$P$5:$P$288,"Yes")</f>
        <v>18</v>
      </c>
      <c r="Q312" s="66">
        <f t="shared" si="2"/>
        <v>22</v>
      </c>
      <c r="R312" s="66">
        <f t="shared" si="2"/>
        <v>24</v>
      </c>
      <c r="S312" s="14"/>
    </row>
    <row r="313" spans="3:19">
      <c r="C313" s="37"/>
      <c r="D313" s="15"/>
      <c r="E313" s="41"/>
      <c r="F313" s="15"/>
      <c r="G313" s="15"/>
      <c r="H313" s="15"/>
      <c r="I313" s="16" t="s">
        <v>3</v>
      </c>
      <c r="J313" s="66">
        <f t="shared" si="1"/>
        <v>32</v>
      </c>
      <c r="K313" s="39">
        <f t="shared" si="1"/>
        <v>32</v>
      </c>
      <c r="L313" s="66">
        <f t="shared" si="1"/>
        <v>33</v>
      </c>
      <c r="M313" s="65">
        <f>COUNTIFS($I$5:$I$288,$I313,M$5:M$288,"&lt;&gt;n/a")</f>
        <v>33</v>
      </c>
      <c r="N313" s="15"/>
      <c r="O313" s="15"/>
      <c r="P313" s="66">
        <f>COUNTIFS($I$5:$I$288,$I313,K$5:K$288,"&gt;0%",$P$5:$P$288,"Yes")</f>
        <v>18</v>
      </c>
      <c r="Q313" s="66">
        <f t="shared" si="2"/>
        <v>23</v>
      </c>
      <c r="R313" s="66">
        <f t="shared" si="2"/>
        <v>26</v>
      </c>
      <c r="S313" s="14"/>
    </row>
    <row r="314" spans="3:19" ht="15.75" thickBot="1">
      <c r="C314" s="46"/>
      <c r="D314" s="55"/>
      <c r="E314" s="48"/>
      <c r="F314" s="55"/>
      <c r="G314" s="55"/>
      <c r="H314" s="55"/>
      <c r="I314" s="47" t="s">
        <v>0</v>
      </c>
      <c r="J314" s="60">
        <f t="shared" si="1"/>
        <v>30</v>
      </c>
      <c r="K314" s="60">
        <f t="shared" si="1"/>
        <v>30</v>
      </c>
      <c r="L314" s="60">
        <f t="shared" si="1"/>
        <v>31</v>
      </c>
      <c r="M314" s="60">
        <f>COUNTIFS($I$5:$I$288,$I314,M$5:M$288,"&lt;&gt;n/a")</f>
        <v>31</v>
      </c>
      <c r="N314" s="55"/>
      <c r="O314" s="55"/>
      <c r="P314" s="60">
        <f>COUNTIFS($I$5:$I$288,$I314,K$5:K$288,"&gt;0%",$P$5:$P$288,"Yes")</f>
        <v>16</v>
      </c>
      <c r="Q314" s="60">
        <f t="shared" si="2"/>
        <v>21</v>
      </c>
      <c r="R314" s="60">
        <f t="shared" si="2"/>
        <v>23</v>
      </c>
      <c r="S314" s="14"/>
    </row>
    <row r="315" spans="3:19">
      <c r="D315" s="13"/>
      <c r="F315" s="13"/>
      <c r="G315" s="13"/>
      <c r="H315" s="13"/>
      <c r="I315" s="13"/>
      <c r="J315" s="13"/>
      <c r="K315" s="13"/>
      <c r="N315" s="13"/>
      <c r="O315" s="13"/>
      <c r="Q315" s="13"/>
      <c r="R315" s="13"/>
      <c r="S315" s="14"/>
    </row>
    <row r="316" spans="3:19">
      <c r="D316" s="13"/>
      <c r="F316" s="13"/>
      <c r="G316" s="13"/>
      <c r="H316" s="13"/>
      <c r="I316" s="13"/>
      <c r="J316" s="13"/>
      <c r="K316" s="13"/>
      <c r="N316" s="13"/>
      <c r="O316" s="13"/>
      <c r="Q316" s="13"/>
      <c r="R316" s="13"/>
      <c r="S316" s="14"/>
    </row>
  </sheetData>
  <autoFilter ref="B4:S288">
    <sortState ref="B5:AE288">
      <sortCondition ref="B4:B288"/>
    </sortState>
  </autoFilter>
  <pageMargins left="0.7" right="0.7" top="0.75" bottom="0.75" header="0.3" footer="0.3"/>
  <pageSetup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92D050"/>
    <pageSetUpPr fitToPage="1"/>
  </sheetPr>
  <dimension ref="A2:AK68"/>
  <sheetViews>
    <sheetView tabSelected="1" zoomScaleNormal="100" workbookViewId="0">
      <pane xSplit="4" ySplit="4" topLeftCell="J54" activePane="bottomRight" state="frozen"/>
      <selection activeCell="Q11" sqref="Q11"/>
      <selection pane="topRight" activeCell="Q11" sqref="Q11"/>
      <selection pane="bottomLeft" activeCell="Q11" sqref="Q11"/>
      <selection pane="bottomRight" activeCell="J54" sqref="J54"/>
    </sheetView>
  </sheetViews>
  <sheetFormatPr defaultColWidth="9.140625" defaultRowHeight="15"/>
  <cols>
    <col min="1" max="1" width="4" style="13" customWidth="1"/>
    <col min="2" max="2" width="10.7109375" style="13" customWidth="1"/>
    <col min="3" max="3" width="15.28515625" style="25" customWidth="1"/>
    <col min="4" max="4" width="19.7109375" style="13" customWidth="1"/>
    <col min="5" max="5" width="16.140625" style="25" customWidth="1"/>
    <col min="6" max="8" width="12.7109375" style="13" customWidth="1"/>
    <col min="9" max="9" width="39.7109375" style="13" customWidth="1"/>
    <col min="10" max="10" width="67.85546875" style="13" customWidth="1"/>
    <col min="11" max="11" width="68.28515625" style="13" customWidth="1"/>
    <col min="12" max="16384" width="9.140625" style="13"/>
  </cols>
  <sheetData>
    <row r="2" spans="2:11" ht="19.5">
      <c r="C2" s="34" t="s">
        <v>197</v>
      </c>
      <c r="D2" s="8"/>
      <c r="E2" s="9"/>
      <c r="F2" s="8"/>
      <c r="G2" s="8"/>
      <c r="H2" s="8"/>
      <c r="I2" s="8"/>
      <c r="J2" s="8"/>
      <c r="K2" s="8"/>
    </row>
    <row r="3" spans="2:11">
      <c r="C3" s="12"/>
      <c r="D3" s="8"/>
      <c r="E3" s="12"/>
      <c r="F3" s="8"/>
      <c r="G3" s="8"/>
      <c r="H3" s="8"/>
    </row>
    <row r="4" spans="2:11" ht="60">
      <c r="B4" s="19" t="s">
        <v>88</v>
      </c>
      <c r="C4" s="23" t="s">
        <v>60</v>
      </c>
      <c r="D4" s="18" t="s">
        <v>59</v>
      </c>
      <c r="E4" s="11" t="s">
        <v>147</v>
      </c>
      <c r="F4" s="18" t="s">
        <v>58</v>
      </c>
      <c r="G4" s="18" t="s">
        <v>6</v>
      </c>
      <c r="H4" s="18" t="s">
        <v>5</v>
      </c>
      <c r="I4" s="18" t="s">
        <v>183</v>
      </c>
      <c r="J4" s="71" t="s">
        <v>196</v>
      </c>
      <c r="K4" s="71" t="s">
        <v>335</v>
      </c>
    </row>
    <row r="5" spans="2:11" ht="45">
      <c r="B5" s="70">
        <v>1</v>
      </c>
      <c r="C5" s="17" t="s">
        <v>10</v>
      </c>
      <c r="D5" s="70" t="s">
        <v>93</v>
      </c>
      <c r="E5" s="22" t="s">
        <v>127</v>
      </c>
      <c r="F5" s="70">
        <v>2009</v>
      </c>
      <c r="G5" s="70" t="s">
        <v>92</v>
      </c>
      <c r="H5" s="70">
        <v>16</v>
      </c>
      <c r="I5" s="24" t="s">
        <v>184</v>
      </c>
      <c r="J5" s="24" t="s">
        <v>239</v>
      </c>
      <c r="K5" s="88" t="s">
        <v>241</v>
      </c>
    </row>
    <row r="6" spans="2:11" ht="60">
      <c r="B6" s="70">
        <v>2</v>
      </c>
      <c r="C6" s="24" t="s">
        <v>10</v>
      </c>
      <c r="D6" s="22" t="s">
        <v>9</v>
      </c>
      <c r="E6" s="22" t="s">
        <v>127</v>
      </c>
      <c r="F6" s="22">
        <v>2009</v>
      </c>
      <c r="G6" s="22" t="s">
        <v>92</v>
      </c>
      <c r="H6" s="22">
        <v>17</v>
      </c>
      <c r="I6" s="24" t="s">
        <v>198</v>
      </c>
      <c r="J6" s="24" t="s">
        <v>238</v>
      </c>
      <c r="K6" s="88" t="s">
        <v>140</v>
      </c>
    </row>
    <row r="7" spans="2:11" ht="45">
      <c r="B7" s="70">
        <v>3</v>
      </c>
      <c r="C7" s="24" t="s">
        <v>10</v>
      </c>
      <c r="D7" s="22" t="s">
        <v>141</v>
      </c>
      <c r="E7" s="22" t="s">
        <v>127</v>
      </c>
      <c r="F7" s="22">
        <v>2009</v>
      </c>
      <c r="G7" s="22" t="s">
        <v>100</v>
      </c>
      <c r="H7" s="22">
        <v>17</v>
      </c>
      <c r="I7" s="24" t="s">
        <v>213</v>
      </c>
      <c r="J7" s="24" t="s">
        <v>242</v>
      </c>
      <c r="K7" s="88" t="s">
        <v>240</v>
      </c>
    </row>
    <row r="8" spans="2:11" ht="60">
      <c r="B8" s="70">
        <v>4</v>
      </c>
      <c r="C8" s="24" t="s">
        <v>10</v>
      </c>
      <c r="D8" s="22" t="s">
        <v>85</v>
      </c>
      <c r="E8" s="22" t="s">
        <v>127</v>
      </c>
      <c r="F8" s="22">
        <v>2010</v>
      </c>
      <c r="G8" s="22" t="s">
        <v>100</v>
      </c>
      <c r="H8" s="22">
        <v>17</v>
      </c>
      <c r="I8" s="24" t="s">
        <v>215</v>
      </c>
      <c r="J8" s="24" t="s">
        <v>244</v>
      </c>
      <c r="K8" s="88" t="s">
        <v>243</v>
      </c>
    </row>
    <row r="9" spans="2:11" ht="45">
      <c r="B9" s="70">
        <v>5</v>
      </c>
      <c r="C9" s="17" t="s">
        <v>10</v>
      </c>
      <c r="D9" s="70" t="s">
        <v>12</v>
      </c>
      <c r="E9" s="22" t="s">
        <v>127</v>
      </c>
      <c r="F9" s="70">
        <v>2011</v>
      </c>
      <c r="G9" s="70" t="s">
        <v>165</v>
      </c>
      <c r="H9" s="70">
        <v>16</v>
      </c>
      <c r="I9" s="24" t="s">
        <v>185</v>
      </c>
      <c r="J9" s="24" t="s">
        <v>341</v>
      </c>
      <c r="K9" s="88" t="s">
        <v>340</v>
      </c>
    </row>
    <row r="10" spans="2:11" ht="60">
      <c r="B10" s="70">
        <v>6</v>
      </c>
      <c r="C10" s="24" t="s">
        <v>10</v>
      </c>
      <c r="D10" s="22" t="s">
        <v>99</v>
      </c>
      <c r="E10" s="22" t="s">
        <v>127</v>
      </c>
      <c r="F10" s="22">
        <v>2011</v>
      </c>
      <c r="G10" s="22" t="s">
        <v>144</v>
      </c>
      <c r="H10" s="22">
        <v>15</v>
      </c>
      <c r="I10" s="24" t="s">
        <v>214</v>
      </c>
      <c r="J10" s="24" t="s">
        <v>246</v>
      </c>
      <c r="K10" s="88" t="s">
        <v>245</v>
      </c>
    </row>
    <row r="11" spans="2:11" ht="75">
      <c r="B11" s="70">
        <v>7</v>
      </c>
      <c r="C11" s="24" t="s">
        <v>10</v>
      </c>
      <c r="D11" s="22" t="s">
        <v>1</v>
      </c>
      <c r="E11" s="22" t="s">
        <v>127</v>
      </c>
      <c r="F11" s="22">
        <v>2012</v>
      </c>
      <c r="G11" s="22" t="s">
        <v>143</v>
      </c>
      <c r="H11" s="22">
        <v>20</v>
      </c>
      <c r="I11" s="24" t="s">
        <v>325</v>
      </c>
      <c r="J11" s="24" t="s">
        <v>324</v>
      </c>
      <c r="K11" s="88" t="s">
        <v>247</v>
      </c>
    </row>
    <row r="12" spans="2:11" ht="60">
      <c r="B12" s="70">
        <v>8</v>
      </c>
      <c r="C12" s="24" t="s">
        <v>10</v>
      </c>
      <c r="D12" s="22" t="s">
        <v>94</v>
      </c>
      <c r="E12" s="22" t="s">
        <v>127</v>
      </c>
      <c r="F12" s="22">
        <v>2013</v>
      </c>
      <c r="G12" s="21" t="s">
        <v>95</v>
      </c>
      <c r="H12" s="21">
        <v>20</v>
      </c>
      <c r="I12" s="24" t="s">
        <v>72</v>
      </c>
      <c r="J12" s="24" t="s">
        <v>251</v>
      </c>
      <c r="K12" s="88" t="s">
        <v>248</v>
      </c>
    </row>
    <row r="13" spans="2:11" ht="45">
      <c r="B13" s="70">
        <v>9</v>
      </c>
      <c r="C13" s="24" t="s">
        <v>10</v>
      </c>
      <c r="D13" s="22" t="s">
        <v>84</v>
      </c>
      <c r="E13" s="22" t="s">
        <v>127</v>
      </c>
      <c r="F13" s="22">
        <v>2013</v>
      </c>
      <c r="G13" s="22" t="s">
        <v>27</v>
      </c>
      <c r="H13" s="22">
        <v>12</v>
      </c>
      <c r="I13" s="24" t="s">
        <v>199</v>
      </c>
      <c r="J13" s="24" t="s">
        <v>249</v>
      </c>
      <c r="K13" s="88" t="s">
        <v>250</v>
      </c>
    </row>
    <row r="14" spans="2:11" ht="45">
      <c r="B14" s="70">
        <v>10</v>
      </c>
      <c r="C14" s="24" t="s">
        <v>53</v>
      </c>
      <c r="D14" s="22" t="s">
        <v>148</v>
      </c>
      <c r="E14" s="22" t="s">
        <v>104</v>
      </c>
      <c r="F14" s="22">
        <v>2014</v>
      </c>
      <c r="G14" s="22" t="s">
        <v>145</v>
      </c>
      <c r="H14" s="22">
        <v>20</v>
      </c>
      <c r="I14" s="24" t="s">
        <v>200</v>
      </c>
      <c r="J14" s="24" t="s">
        <v>253</v>
      </c>
      <c r="K14" s="88" t="s">
        <v>252</v>
      </c>
    </row>
    <row r="15" spans="2:11" ht="90">
      <c r="B15" s="70">
        <v>11</v>
      </c>
      <c r="C15" s="24" t="s">
        <v>101</v>
      </c>
      <c r="D15" s="22" t="s">
        <v>149</v>
      </c>
      <c r="E15" s="22" t="s">
        <v>104</v>
      </c>
      <c r="F15" s="22">
        <v>2012</v>
      </c>
      <c r="G15" s="22" t="s">
        <v>52</v>
      </c>
      <c r="H15" s="22">
        <v>15</v>
      </c>
      <c r="I15" s="24" t="s">
        <v>102</v>
      </c>
      <c r="J15" s="74" t="s">
        <v>342</v>
      </c>
      <c r="K15" s="88" t="s">
        <v>343</v>
      </c>
    </row>
    <row r="16" spans="2:11" ht="30">
      <c r="B16" s="70">
        <v>12</v>
      </c>
      <c r="C16" s="17" t="s">
        <v>50</v>
      </c>
      <c r="D16" s="70" t="s">
        <v>87</v>
      </c>
      <c r="E16" s="22" t="s">
        <v>104</v>
      </c>
      <c r="F16" s="70">
        <v>2010</v>
      </c>
      <c r="G16" s="70" t="s">
        <v>25</v>
      </c>
      <c r="H16" s="70">
        <v>10</v>
      </c>
      <c r="I16" s="24" t="s">
        <v>192</v>
      </c>
      <c r="J16" s="74" t="s">
        <v>257</v>
      </c>
      <c r="K16" s="24" t="s">
        <v>11</v>
      </c>
    </row>
    <row r="17" spans="2:11" ht="60">
      <c r="B17" s="70">
        <v>13</v>
      </c>
      <c r="C17" s="17" t="s">
        <v>50</v>
      </c>
      <c r="D17" s="70" t="s">
        <v>150</v>
      </c>
      <c r="E17" s="22" t="s">
        <v>104</v>
      </c>
      <c r="F17" s="70">
        <v>2011</v>
      </c>
      <c r="G17" s="70" t="s">
        <v>23</v>
      </c>
      <c r="H17" s="70">
        <v>20</v>
      </c>
      <c r="I17" s="24" t="s">
        <v>228</v>
      </c>
      <c r="J17" s="74" t="s">
        <v>256</v>
      </c>
      <c r="K17" s="88" t="s">
        <v>254</v>
      </c>
    </row>
    <row r="18" spans="2:11" ht="45">
      <c r="B18" s="70">
        <v>14</v>
      </c>
      <c r="C18" s="17" t="s">
        <v>50</v>
      </c>
      <c r="D18" s="70" t="s">
        <v>150</v>
      </c>
      <c r="E18" s="22" t="s">
        <v>104</v>
      </c>
      <c r="F18" s="70">
        <v>2013</v>
      </c>
      <c r="G18" s="70" t="s">
        <v>89</v>
      </c>
      <c r="H18" s="70">
        <v>20</v>
      </c>
      <c r="I18" s="24" t="s">
        <v>229</v>
      </c>
      <c r="J18" s="24" t="s">
        <v>255</v>
      </c>
      <c r="K18" s="88" t="s">
        <v>258</v>
      </c>
    </row>
    <row r="19" spans="2:11" ht="60">
      <c r="B19" s="70">
        <v>15</v>
      </c>
      <c r="C19" s="24" t="s">
        <v>50</v>
      </c>
      <c r="D19" s="70" t="s">
        <v>153</v>
      </c>
      <c r="E19" s="22" t="s">
        <v>104</v>
      </c>
      <c r="F19" s="70">
        <v>2012</v>
      </c>
      <c r="G19" s="70" t="s">
        <v>44</v>
      </c>
      <c r="H19" s="70">
        <v>10</v>
      </c>
      <c r="I19" s="24" t="s">
        <v>230</v>
      </c>
      <c r="J19" s="24" t="s">
        <v>259</v>
      </c>
      <c r="K19" s="88" t="s">
        <v>105</v>
      </c>
    </row>
    <row r="20" spans="2:11" ht="90">
      <c r="B20" s="70">
        <v>16</v>
      </c>
      <c r="C20" s="17" t="s">
        <v>50</v>
      </c>
      <c r="D20" s="70" t="s">
        <v>151</v>
      </c>
      <c r="E20" s="22" t="s">
        <v>104</v>
      </c>
      <c r="F20" s="70">
        <v>2013</v>
      </c>
      <c r="G20" s="70" t="s">
        <v>49</v>
      </c>
      <c r="H20" s="70">
        <v>20</v>
      </c>
      <c r="I20" s="24" t="s">
        <v>231</v>
      </c>
      <c r="J20" s="24" t="s">
        <v>261</v>
      </c>
      <c r="K20" s="88" t="s">
        <v>260</v>
      </c>
    </row>
    <row r="21" spans="2:11" ht="90">
      <c r="B21" s="70">
        <v>17</v>
      </c>
      <c r="C21" s="24" t="s">
        <v>50</v>
      </c>
      <c r="D21" s="70" t="s">
        <v>51</v>
      </c>
      <c r="E21" s="22" t="s">
        <v>104</v>
      </c>
      <c r="F21" s="70">
        <v>2013</v>
      </c>
      <c r="G21" s="70" t="s">
        <v>106</v>
      </c>
      <c r="H21" s="70">
        <v>20</v>
      </c>
      <c r="I21" s="24" t="s">
        <v>216</v>
      </c>
      <c r="J21" s="24" t="s">
        <v>326</v>
      </c>
      <c r="K21" s="88" t="s">
        <v>262</v>
      </c>
    </row>
    <row r="22" spans="2:11" ht="45">
      <c r="B22" s="70">
        <v>18</v>
      </c>
      <c r="C22" s="17" t="s">
        <v>108</v>
      </c>
      <c r="D22" s="70" t="s">
        <v>107</v>
      </c>
      <c r="E22" s="22" t="s">
        <v>127</v>
      </c>
      <c r="F22" s="70">
        <v>2009</v>
      </c>
      <c r="G22" s="70" t="s">
        <v>48</v>
      </c>
      <c r="H22" s="70">
        <v>7</v>
      </c>
      <c r="I22" s="24" t="s">
        <v>217</v>
      </c>
      <c r="J22" s="24" t="s">
        <v>264</v>
      </c>
      <c r="K22" s="88" t="s">
        <v>263</v>
      </c>
    </row>
    <row r="23" spans="2:11" ht="30">
      <c r="B23" s="70">
        <v>19</v>
      </c>
      <c r="C23" s="17" t="s">
        <v>79</v>
      </c>
      <c r="D23" s="70" t="s">
        <v>148</v>
      </c>
      <c r="E23" s="22" t="s">
        <v>104</v>
      </c>
      <c r="F23" s="70">
        <v>2012</v>
      </c>
      <c r="G23" s="70" t="s">
        <v>77</v>
      </c>
      <c r="H23" s="70">
        <v>11</v>
      </c>
      <c r="I23" s="24" t="s">
        <v>232</v>
      </c>
      <c r="J23" s="74" t="s">
        <v>283</v>
      </c>
      <c r="K23" s="24" t="s">
        <v>11</v>
      </c>
    </row>
    <row r="24" spans="2:11" ht="45">
      <c r="B24" s="70">
        <v>20</v>
      </c>
      <c r="C24" s="17" t="s">
        <v>79</v>
      </c>
      <c r="D24" s="70" t="s">
        <v>90</v>
      </c>
      <c r="E24" s="22" t="s">
        <v>104</v>
      </c>
      <c r="F24" s="70">
        <v>2013</v>
      </c>
      <c r="G24" s="70" t="s">
        <v>89</v>
      </c>
      <c r="H24" s="70">
        <v>20</v>
      </c>
      <c r="I24" s="75" t="s">
        <v>236</v>
      </c>
      <c r="J24" s="75" t="s">
        <v>266</v>
      </c>
      <c r="K24" s="88" t="s">
        <v>265</v>
      </c>
    </row>
    <row r="25" spans="2:11" ht="60">
      <c r="B25" s="70">
        <v>21</v>
      </c>
      <c r="C25" s="17" t="s">
        <v>79</v>
      </c>
      <c r="D25" s="70" t="s">
        <v>63</v>
      </c>
      <c r="E25" s="22" t="s">
        <v>104</v>
      </c>
      <c r="F25" s="70">
        <v>2013</v>
      </c>
      <c r="G25" s="70" t="s">
        <v>91</v>
      </c>
      <c r="H25" s="70">
        <v>22</v>
      </c>
      <c r="I25" s="24" t="s">
        <v>201</v>
      </c>
      <c r="J25" s="74" t="s">
        <v>284</v>
      </c>
      <c r="K25" s="88" t="s">
        <v>267</v>
      </c>
    </row>
    <row r="26" spans="2:11" ht="60">
      <c r="B26" s="70">
        <v>22</v>
      </c>
      <c r="C26" s="17" t="s">
        <v>79</v>
      </c>
      <c r="D26" s="70" t="s">
        <v>109</v>
      </c>
      <c r="E26" s="22" t="s">
        <v>127</v>
      </c>
      <c r="F26" s="70">
        <v>2012</v>
      </c>
      <c r="G26" s="70" t="s">
        <v>180</v>
      </c>
      <c r="H26" s="70">
        <v>12</v>
      </c>
      <c r="I26" s="24" t="s">
        <v>218</v>
      </c>
      <c r="J26" s="24" t="s">
        <v>345</v>
      </c>
      <c r="K26" s="88" t="s">
        <v>344</v>
      </c>
    </row>
    <row r="27" spans="2:11" ht="60">
      <c r="B27" s="70">
        <v>23</v>
      </c>
      <c r="C27" s="17" t="s">
        <v>79</v>
      </c>
      <c r="D27" s="70" t="s">
        <v>146</v>
      </c>
      <c r="E27" s="22" t="s">
        <v>104</v>
      </c>
      <c r="F27" s="70">
        <v>2013</v>
      </c>
      <c r="G27" s="70" t="s">
        <v>166</v>
      </c>
      <c r="H27" s="70">
        <v>15</v>
      </c>
      <c r="I27" s="24" t="s">
        <v>219</v>
      </c>
      <c r="J27" s="24" t="s">
        <v>327</v>
      </c>
      <c r="K27" s="88" t="s">
        <v>268</v>
      </c>
    </row>
    <row r="28" spans="2:11" ht="60">
      <c r="B28" s="70">
        <v>24</v>
      </c>
      <c r="C28" s="17" t="s">
        <v>83</v>
      </c>
      <c r="D28" s="70" t="s">
        <v>7</v>
      </c>
      <c r="E28" s="22" t="s">
        <v>152</v>
      </c>
      <c r="F28" s="70">
        <v>2014</v>
      </c>
      <c r="G28" s="70" t="s">
        <v>82</v>
      </c>
      <c r="H28" s="70">
        <v>23</v>
      </c>
      <c r="I28" s="24" t="s">
        <v>233</v>
      </c>
      <c r="J28" s="24" t="s">
        <v>270</v>
      </c>
      <c r="K28" s="88" t="s">
        <v>269</v>
      </c>
    </row>
    <row r="29" spans="2:11" ht="75">
      <c r="B29" s="70">
        <v>25</v>
      </c>
      <c r="C29" s="17" t="s">
        <v>329</v>
      </c>
      <c r="D29" s="70" t="s">
        <v>1</v>
      </c>
      <c r="E29" s="22" t="s">
        <v>104</v>
      </c>
      <c r="F29" s="70">
        <v>2009</v>
      </c>
      <c r="G29" s="70" t="s">
        <v>46</v>
      </c>
      <c r="H29" s="70">
        <v>21</v>
      </c>
      <c r="I29" s="24" t="s">
        <v>220</v>
      </c>
      <c r="J29" s="74" t="s">
        <v>338</v>
      </c>
      <c r="K29" s="89" t="s">
        <v>339</v>
      </c>
    </row>
    <row r="30" spans="2:11" ht="30">
      <c r="B30" s="70">
        <v>26</v>
      </c>
      <c r="C30" s="17" t="s">
        <v>329</v>
      </c>
      <c r="D30" s="70" t="s">
        <v>93</v>
      </c>
      <c r="E30" s="22" t="s">
        <v>104</v>
      </c>
      <c r="F30" s="70">
        <v>2009</v>
      </c>
      <c r="G30" s="70" t="s">
        <v>46</v>
      </c>
      <c r="H30" s="70">
        <v>21</v>
      </c>
      <c r="I30" s="24" t="s">
        <v>207</v>
      </c>
      <c r="J30" s="24" t="s">
        <v>328</v>
      </c>
      <c r="K30" s="24" t="s">
        <v>11</v>
      </c>
    </row>
    <row r="31" spans="2:11" ht="60">
      <c r="B31" s="70">
        <v>27</v>
      </c>
      <c r="C31" s="17" t="s">
        <v>17</v>
      </c>
      <c r="D31" s="70" t="s">
        <v>164</v>
      </c>
      <c r="E31" s="22" t="s">
        <v>127</v>
      </c>
      <c r="F31" s="70">
        <v>2009</v>
      </c>
      <c r="G31" s="70" t="s">
        <v>78</v>
      </c>
      <c r="H31" s="70">
        <v>10</v>
      </c>
      <c r="I31" s="24" t="s">
        <v>208</v>
      </c>
      <c r="J31" s="24" t="s">
        <v>272</v>
      </c>
      <c r="K31" s="88" t="s">
        <v>271</v>
      </c>
    </row>
    <row r="32" spans="2:11" ht="60">
      <c r="B32" s="70">
        <v>28</v>
      </c>
      <c r="C32" s="17" t="s">
        <v>17</v>
      </c>
      <c r="D32" s="70" t="s">
        <v>15</v>
      </c>
      <c r="E32" s="22" t="s">
        <v>127</v>
      </c>
      <c r="F32" s="70">
        <v>2011</v>
      </c>
      <c r="G32" s="70" t="s">
        <v>23</v>
      </c>
      <c r="H32" s="70">
        <v>20</v>
      </c>
      <c r="I32" s="24" t="s">
        <v>227</v>
      </c>
      <c r="J32" s="24" t="s">
        <v>274</v>
      </c>
      <c r="K32" s="88" t="s">
        <v>273</v>
      </c>
    </row>
    <row r="33" spans="2:11" ht="60">
      <c r="B33" s="70">
        <v>29</v>
      </c>
      <c r="C33" s="17" t="s">
        <v>17</v>
      </c>
      <c r="D33" s="70" t="s">
        <v>9</v>
      </c>
      <c r="E33" s="22" t="s">
        <v>127</v>
      </c>
      <c r="F33" s="70">
        <v>2012</v>
      </c>
      <c r="G33" s="70" t="s">
        <v>77</v>
      </c>
      <c r="H33" s="70">
        <v>11</v>
      </c>
      <c r="I33" s="24" t="s">
        <v>223</v>
      </c>
      <c r="J33" s="24" t="s">
        <v>276</v>
      </c>
      <c r="K33" s="88" t="s">
        <v>275</v>
      </c>
    </row>
    <row r="34" spans="2:11" ht="105">
      <c r="B34" s="70">
        <v>30</v>
      </c>
      <c r="C34" s="17" t="s">
        <v>17</v>
      </c>
      <c r="D34" s="70" t="s">
        <v>111</v>
      </c>
      <c r="E34" s="22" t="s">
        <v>158</v>
      </c>
      <c r="F34" s="70">
        <v>2013</v>
      </c>
      <c r="G34" s="70" t="s">
        <v>45</v>
      </c>
      <c r="H34" s="70">
        <v>10</v>
      </c>
      <c r="I34" s="24" t="s">
        <v>209</v>
      </c>
      <c r="J34" s="74" t="s">
        <v>278</v>
      </c>
      <c r="K34" s="88" t="s">
        <v>277</v>
      </c>
    </row>
    <row r="35" spans="2:11" ht="60">
      <c r="B35" s="70">
        <v>31</v>
      </c>
      <c r="C35" s="17" t="s">
        <v>17</v>
      </c>
      <c r="D35" s="70" t="s">
        <v>112</v>
      </c>
      <c r="E35" s="22" t="s">
        <v>127</v>
      </c>
      <c r="F35" s="70">
        <v>2013</v>
      </c>
      <c r="G35" s="70" t="s">
        <v>44</v>
      </c>
      <c r="H35" s="70">
        <v>10</v>
      </c>
      <c r="I35" s="24" t="s">
        <v>221</v>
      </c>
      <c r="J35" s="24" t="s">
        <v>280</v>
      </c>
      <c r="K35" s="88" t="s">
        <v>279</v>
      </c>
    </row>
    <row r="36" spans="2:11" ht="45">
      <c r="B36" s="70">
        <v>32</v>
      </c>
      <c r="C36" s="17" t="s">
        <v>43</v>
      </c>
      <c r="D36" s="70" t="s">
        <v>113</v>
      </c>
      <c r="E36" s="22" t="s">
        <v>154</v>
      </c>
      <c r="F36" s="70">
        <v>2013</v>
      </c>
      <c r="G36" s="70" t="s">
        <v>42</v>
      </c>
      <c r="H36" s="70">
        <v>25</v>
      </c>
      <c r="I36" s="24" t="s">
        <v>70</v>
      </c>
      <c r="J36" s="74" t="s">
        <v>282</v>
      </c>
      <c r="K36" s="88" t="s">
        <v>281</v>
      </c>
    </row>
    <row r="37" spans="2:11" ht="45">
      <c r="B37" s="70">
        <v>33</v>
      </c>
      <c r="C37" s="17" t="s">
        <v>134</v>
      </c>
      <c r="D37" s="70" t="s">
        <v>146</v>
      </c>
      <c r="E37" s="22" t="s">
        <v>104</v>
      </c>
      <c r="F37" s="70">
        <v>2010</v>
      </c>
      <c r="G37" s="70" t="s">
        <v>47</v>
      </c>
      <c r="H37" s="70">
        <v>22</v>
      </c>
      <c r="I37" s="24" t="s">
        <v>71</v>
      </c>
      <c r="J37" s="24" t="s">
        <v>287</v>
      </c>
      <c r="K37" s="88" t="s">
        <v>334</v>
      </c>
    </row>
    <row r="38" spans="2:11" ht="45">
      <c r="B38" s="70">
        <v>34</v>
      </c>
      <c r="C38" s="17" t="s">
        <v>134</v>
      </c>
      <c r="D38" s="70" t="s">
        <v>40</v>
      </c>
      <c r="E38" s="22" t="s">
        <v>104</v>
      </c>
      <c r="F38" s="70">
        <v>2010</v>
      </c>
      <c r="G38" s="70" t="s">
        <v>39</v>
      </c>
      <c r="H38" s="70">
        <v>9</v>
      </c>
      <c r="I38" s="24" t="s">
        <v>69</v>
      </c>
      <c r="J38" s="24" t="s">
        <v>288</v>
      </c>
      <c r="K38" s="88" t="s">
        <v>285</v>
      </c>
    </row>
    <row r="39" spans="2:11" ht="60">
      <c r="B39" s="70">
        <v>35</v>
      </c>
      <c r="C39" s="17" t="s">
        <v>134</v>
      </c>
      <c r="D39" s="70" t="s">
        <v>86</v>
      </c>
      <c r="E39" s="22" t="s">
        <v>127</v>
      </c>
      <c r="F39" s="70">
        <v>2011</v>
      </c>
      <c r="G39" s="70" t="s">
        <v>37</v>
      </c>
      <c r="H39" s="70">
        <v>16</v>
      </c>
      <c r="I39" s="24" t="s">
        <v>331</v>
      </c>
      <c r="J39" s="24" t="s">
        <v>330</v>
      </c>
      <c r="K39" s="88" t="s">
        <v>286</v>
      </c>
    </row>
    <row r="40" spans="2:11" ht="45">
      <c r="B40" s="70">
        <v>36</v>
      </c>
      <c r="C40" s="17" t="s">
        <v>134</v>
      </c>
      <c r="D40" s="70" t="s">
        <v>41</v>
      </c>
      <c r="E40" s="22" t="s">
        <v>159</v>
      </c>
      <c r="F40" s="70">
        <v>2011</v>
      </c>
      <c r="G40" s="70" t="s">
        <v>75</v>
      </c>
      <c r="H40" s="70">
        <v>19</v>
      </c>
      <c r="I40" s="24" t="s">
        <v>222</v>
      </c>
      <c r="J40" s="24" t="s">
        <v>332</v>
      </c>
      <c r="K40" s="88" t="s">
        <v>289</v>
      </c>
    </row>
    <row r="41" spans="2:11" ht="60">
      <c r="B41" s="70">
        <v>37</v>
      </c>
      <c r="C41" s="17" t="s">
        <v>79</v>
      </c>
      <c r="D41" s="70" t="s">
        <v>41</v>
      </c>
      <c r="E41" s="22" t="s">
        <v>159</v>
      </c>
      <c r="F41" s="70">
        <v>2012</v>
      </c>
      <c r="G41" s="70" t="s">
        <v>75</v>
      </c>
      <c r="H41" s="70">
        <v>19</v>
      </c>
      <c r="I41" s="24" t="s">
        <v>202</v>
      </c>
      <c r="J41" s="24" t="s">
        <v>291</v>
      </c>
      <c r="K41" s="88" t="s">
        <v>290</v>
      </c>
    </row>
    <row r="42" spans="2:11" ht="45">
      <c r="B42" s="70">
        <v>38</v>
      </c>
      <c r="C42" s="17" t="s">
        <v>124</v>
      </c>
      <c r="D42" s="70" t="s">
        <v>160</v>
      </c>
      <c r="E42" s="22" t="s">
        <v>104</v>
      </c>
      <c r="F42" s="70">
        <v>2012</v>
      </c>
      <c r="G42" s="28" t="s">
        <v>23</v>
      </c>
      <c r="H42" s="28">
        <v>20</v>
      </c>
      <c r="I42" s="24" t="s">
        <v>210</v>
      </c>
      <c r="J42" s="74" t="s">
        <v>293</v>
      </c>
      <c r="K42" s="88" t="s">
        <v>292</v>
      </c>
    </row>
    <row r="43" spans="2:11" ht="45">
      <c r="B43" s="70">
        <v>39</v>
      </c>
      <c r="C43" s="17" t="s">
        <v>124</v>
      </c>
      <c r="D43" s="70" t="s">
        <v>125</v>
      </c>
      <c r="E43" s="22" t="s">
        <v>104</v>
      </c>
      <c r="F43" s="70">
        <v>2013</v>
      </c>
      <c r="G43" s="70" t="s">
        <v>36</v>
      </c>
      <c r="H43" s="70">
        <v>5</v>
      </c>
      <c r="I43" s="24" t="s">
        <v>203</v>
      </c>
      <c r="J43" s="24" t="s">
        <v>295</v>
      </c>
      <c r="K43" s="88" t="s">
        <v>294</v>
      </c>
    </row>
    <row r="44" spans="2:11" ht="45">
      <c r="B44" s="70">
        <v>40</v>
      </c>
      <c r="C44" s="17" t="s">
        <v>14</v>
      </c>
      <c r="D44" s="70" t="s">
        <v>172</v>
      </c>
      <c r="E44" s="22" t="s">
        <v>104</v>
      </c>
      <c r="F44" s="70">
        <v>2010</v>
      </c>
      <c r="G44" s="70" t="s">
        <v>78</v>
      </c>
      <c r="H44" s="70">
        <v>10</v>
      </c>
      <c r="I44" s="24" t="s">
        <v>224</v>
      </c>
      <c r="J44" s="74" t="s">
        <v>296</v>
      </c>
      <c r="K44" s="24" t="s">
        <v>11</v>
      </c>
    </row>
    <row r="45" spans="2:11" ht="30">
      <c r="B45" s="70">
        <v>41</v>
      </c>
      <c r="C45" s="17" t="s">
        <v>14</v>
      </c>
      <c r="D45" s="70" t="s">
        <v>99</v>
      </c>
      <c r="E45" s="22" t="s">
        <v>127</v>
      </c>
      <c r="F45" s="70">
        <v>2011</v>
      </c>
      <c r="G45" s="70" t="s">
        <v>35</v>
      </c>
      <c r="H45" s="70">
        <v>16</v>
      </c>
      <c r="I45" s="24" t="s">
        <v>204</v>
      </c>
      <c r="J45" s="24" t="s">
        <v>298</v>
      </c>
      <c r="K45" s="88" t="s">
        <v>297</v>
      </c>
    </row>
    <row r="46" spans="2:11" ht="60">
      <c r="B46" s="70">
        <v>42</v>
      </c>
      <c r="C46" s="17" t="s">
        <v>14</v>
      </c>
      <c r="D46" s="70" t="s">
        <v>62</v>
      </c>
      <c r="E46" s="22" t="s">
        <v>104</v>
      </c>
      <c r="F46" s="70">
        <v>2013</v>
      </c>
      <c r="G46" s="28" t="s">
        <v>80</v>
      </c>
      <c r="H46" s="28">
        <v>8</v>
      </c>
      <c r="I46" s="24" t="s">
        <v>205</v>
      </c>
      <c r="J46" s="24" t="s">
        <v>299</v>
      </c>
      <c r="K46" s="88" t="s">
        <v>300</v>
      </c>
    </row>
    <row r="47" spans="2:11" ht="45">
      <c r="B47" s="70">
        <v>43</v>
      </c>
      <c r="C47" s="17" t="s">
        <v>34</v>
      </c>
      <c r="D47" s="70" t="s">
        <v>181</v>
      </c>
      <c r="E47" s="22" t="s">
        <v>154</v>
      </c>
      <c r="F47" s="70">
        <v>2014</v>
      </c>
      <c r="G47" s="70" t="s">
        <v>182</v>
      </c>
      <c r="H47" s="70">
        <v>11</v>
      </c>
      <c r="I47" s="24" t="s">
        <v>68</v>
      </c>
      <c r="J47" s="74" t="s">
        <v>302</v>
      </c>
      <c r="K47" s="88" t="s">
        <v>301</v>
      </c>
    </row>
    <row r="48" spans="2:11" ht="60">
      <c r="B48" s="70">
        <v>44</v>
      </c>
      <c r="C48" s="17" t="s">
        <v>8</v>
      </c>
      <c r="D48" s="70" t="s">
        <v>7</v>
      </c>
      <c r="E48" s="22" t="s">
        <v>152</v>
      </c>
      <c r="F48" s="70">
        <v>2009</v>
      </c>
      <c r="G48" s="28" t="s">
        <v>131</v>
      </c>
      <c r="H48" s="28">
        <v>12</v>
      </c>
      <c r="I48" s="24" t="s">
        <v>211</v>
      </c>
      <c r="J48" s="24" t="s">
        <v>212</v>
      </c>
      <c r="K48" s="88" t="s">
        <v>303</v>
      </c>
    </row>
    <row r="49" spans="1:37" ht="75">
      <c r="B49" s="70">
        <v>45</v>
      </c>
      <c r="C49" s="17" t="s">
        <v>74</v>
      </c>
      <c r="D49" s="70" t="s">
        <v>7</v>
      </c>
      <c r="E49" s="22" t="s">
        <v>152</v>
      </c>
      <c r="F49" s="70">
        <v>2009</v>
      </c>
      <c r="G49" s="70" t="s">
        <v>73</v>
      </c>
      <c r="H49" s="70">
        <v>22</v>
      </c>
      <c r="I49" s="24" t="s">
        <v>186</v>
      </c>
      <c r="J49" s="24" t="s">
        <v>305</v>
      </c>
      <c r="K49" s="88" t="s">
        <v>304</v>
      </c>
    </row>
    <row r="50" spans="1:37" ht="30">
      <c r="B50" s="70">
        <v>46</v>
      </c>
      <c r="C50" s="17" t="s">
        <v>31</v>
      </c>
      <c r="D50" s="70" t="s">
        <v>157</v>
      </c>
      <c r="E50" s="22" t="s">
        <v>104</v>
      </c>
      <c r="F50" s="70">
        <v>2013</v>
      </c>
      <c r="G50" s="28" t="s">
        <v>32</v>
      </c>
      <c r="H50" s="28">
        <v>20</v>
      </c>
      <c r="I50" s="24" t="s">
        <v>67</v>
      </c>
      <c r="J50" s="74" t="s">
        <v>306</v>
      </c>
      <c r="K50" s="24" t="s">
        <v>11</v>
      </c>
    </row>
    <row r="51" spans="1:37" ht="45">
      <c r="B51" s="70">
        <v>47</v>
      </c>
      <c r="C51" s="17" t="s">
        <v>31</v>
      </c>
      <c r="D51" s="70" t="s">
        <v>162</v>
      </c>
      <c r="E51" s="22" t="s">
        <v>104</v>
      </c>
      <c r="F51" s="70">
        <v>2014</v>
      </c>
      <c r="G51" s="28" t="s">
        <v>145</v>
      </c>
      <c r="H51" s="28">
        <v>20</v>
      </c>
      <c r="I51" s="24" t="s">
        <v>237</v>
      </c>
      <c r="J51" s="24" t="s">
        <v>308</v>
      </c>
      <c r="K51" s="88" t="s">
        <v>307</v>
      </c>
    </row>
    <row r="52" spans="1:37" ht="45">
      <c r="B52" s="70">
        <v>48</v>
      </c>
      <c r="C52" s="17" t="s">
        <v>31</v>
      </c>
      <c r="D52" s="70" t="s">
        <v>161</v>
      </c>
      <c r="E52" s="22" t="s">
        <v>104</v>
      </c>
      <c r="F52" s="70">
        <v>2014</v>
      </c>
      <c r="G52" s="70" t="s">
        <v>81</v>
      </c>
      <c r="H52" s="70">
        <v>13</v>
      </c>
      <c r="I52" s="24" t="s">
        <v>226</v>
      </c>
      <c r="J52" s="24" t="s">
        <v>310</v>
      </c>
      <c r="K52" s="88" t="s">
        <v>309</v>
      </c>
    </row>
    <row r="53" spans="1:37" ht="45">
      <c r="B53" s="70">
        <v>49</v>
      </c>
      <c r="C53" s="17" t="s">
        <v>31</v>
      </c>
      <c r="D53" s="70" t="s">
        <v>156</v>
      </c>
      <c r="E53" s="22" t="s">
        <v>127</v>
      </c>
      <c r="F53" s="70">
        <v>2014</v>
      </c>
      <c r="G53" s="70" t="s">
        <v>139</v>
      </c>
      <c r="H53" s="70">
        <v>26</v>
      </c>
      <c r="I53" s="24" t="s">
        <v>206</v>
      </c>
      <c r="J53" s="24" t="s">
        <v>312</v>
      </c>
      <c r="K53" s="88" t="s">
        <v>311</v>
      </c>
    </row>
    <row r="54" spans="1:37" ht="45">
      <c r="B54" s="70">
        <v>50</v>
      </c>
      <c r="C54" s="17" t="s">
        <v>30</v>
      </c>
      <c r="D54" s="70" t="s">
        <v>155</v>
      </c>
      <c r="E54" s="22" t="s">
        <v>104</v>
      </c>
      <c r="F54" s="70">
        <v>2012</v>
      </c>
      <c r="G54" s="70" t="s">
        <v>29</v>
      </c>
      <c r="H54" s="70">
        <v>12</v>
      </c>
      <c r="I54" s="24" t="s">
        <v>234</v>
      </c>
      <c r="J54" s="74" t="s">
        <v>336</v>
      </c>
      <c r="K54" s="88" t="s">
        <v>337</v>
      </c>
    </row>
    <row r="55" spans="1:37" ht="30">
      <c r="B55" s="70">
        <v>51</v>
      </c>
      <c r="C55" s="17" t="s">
        <v>178</v>
      </c>
      <c r="D55" s="70" t="s">
        <v>135</v>
      </c>
      <c r="E55" s="22" t="s">
        <v>104</v>
      </c>
      <c r="F55" s="70">
        <v>2014</v>
      </c>
      <c r="G55" s="70" t="s">
        <v>49</v>
      </c>
      <c r="H55" s="70">
        <v>20</v>
      </c>
      <c r="I55" s="24" t="s">
        <v>177</v>
      </c>
      <c r="J55" s="74" t="s">
        <v>313</v>
      </c>
      <c r="K55" s="88" t="s">
        <v>333</v>
      </c>
    </row>
    <row r="56" spans="1:37" ht="45">
      <c r="B56" s="70">
        <v>52</v>
      </c>
      <c r="C56" s="17" t="s">
        <v>13</v>
      </c>
      <c r="D56" s="70" t="s">
        <v>33</v>
      </c>
      <c r="E56" s="22" t="s">
        <v>154</v>
      </c>
      <c r="F56" s="70">
        <v>2010</v>
      </c>
      <c r="G56" s="70" t="s">
        <v>76</v>
      </c>
      <c r="H56" s="70">
        <v>20</v>
      </c>
      <c r="I56" s="24" t="s">
        <v>187</v>
      </c>
      <c r="J56" s="24" t="s">
        <v>315</v>
      </c>
      <c r="K56" s="88" t="s">
        <v>314</v>
      </c>
    </row>
    <row r="57" spans="1:37" ht="60">
      <c r="B57" s="70">
        <v>53</v>
      </c>
      <c r="C57" s="17" t="s">
        <v>28</v>
      </c>
      <c r="D57" s="70" t="s">
        <v>126</v>
      </c>
      <c r="E57" s="22" t="s">
        <v>127</v>
      </c>
      <c r="F57" s="70">
        <v>2014</v>
      </c>
      <c r="G57" s="70" t="s">
        <v>27</v>
      </c>
      <c r="H57" s="70">
        <v>12</v>
      </c>
      <c r="I57" s="24" t="s">
        <v>66</v>
      </c>
      <c r="J57" s="74" t="s">
        <v>317</v>
      </c>
      <c r="K57" s="88" t="s">
        <v>316</v>
      </c>
    </row>
    <row r="58" spans="1:37" ht="75">
      <c r="B58" s="70">
        <v>54</v>
      </c>
      <c r="C58" s="17" t="s">
        <v>171</v>
      </c>
      <c r="D58" s="70" t="s">
        <v>170</v>
      </c>
      <c r="E58" s="22" t="s">
        <v>127</v>
      </c>
      <c r="F58" s="70">
        <v>2014</v>
      </c>
      <c r="G58" s="70" t="s">
        <v>106</v>
      </c>
      <c r="H58" s="70">
        <v>20</v>
      </c>
      <c r="I58" s="24" t="s">
        <v>235</v>
      </c>
      <c r="J58" s="74" t="s">
        <v>323</v>
      </c>
      <c r="K58" s="88" t="s">
        <v>318</v>
      </c>
    </row>
    <row r="59" spans="1:37" ht="45">
      <c r="B59" s="70">
        <v>55</v>
      </c>
      <c r="C59" s="17" t="s">
        <v>24</v>
      </c>
      <c r="D59" s="70" t="s">
        <v>26</v>
      </c>
      <c r="E59" s="22" t="s">
        <v>154</v>
      </c>
      <c r="F59" s="70">
        <v>2012</v>
      </c>
      <c r="G59" s="70" t="s">
        <v>25</v>
      </c>
      <c r="H59" s="70">
        <v>10</v>
      </c>
      <c r="I59" s="24" t="s">
        <v>225</v>
      </c>
      <c r="J59" s="74" t="s">
        <v>320</v>
      </c>
      <c r="K59" s="88" t="s">
        <v>319</v>
      </c>
    </row>
    <row r="60" spans="1:37" ht="60">
      <c r="B60" s="70">
        <v>56</v>
      </c>
      <c r="C60" s="17" t="s">
        <v>16</v>
      </c>
      <c r="D60" s="70" t="s">
        <v>15</v>
      </c>
      <c r="E60" s="22" t="s">
        <v>127</v>
      </c>
      <c r="F60" s="22">
        <v>2011</v>
      </c>
      <c r="G60" s="22" t="s">
        <v>23</v>
      </c>
      <c r="H60" s="22">
        <v>20</v>
      </c>
      <c r="I60" s="24" t="s">
        <v>188</v>
      </c>
      <c r="J60" s="74" t="s">
        <v>322</v>
      </c>
      <c r="K60" s="88" t="s">
        <v>321</v>
      </c>
    </row>
    <row r="61" spans="1:37">
      <c r="C61" s="13"/>
      <c r="E61" s="13"/>
      <c r="K61" s="87"/>
    </row>
    <row r="62" spans="1:37" s="26" customFormat="1">
      <c r="A62" s="13"/>
      <c r="B62" s="13"/>
      <c r="C62" s="25"/>
      <c r="D62" s="13"/>
      <c r="E62" s="25"/>
      <c r="F62" s="13"/>
      <c r="G62" s="13"/>
      <c r="H62" s="13"/>
      <c r="I62" s="13"/>
      <c r="J62" s="13"/>
      <c r="K62" s="87"/>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row>
    <row r="63" spans="1:37" s="14" customFormat="1">
      <c r="A63" s="13"/>
      <c r="B63" s="13"/>
      <c r="C63" s="25"/>
      <c r="D63" s="13"/>
      <c r="E63" s="25"/>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row>
    <row r="64" spans="1:37" s="14" customFormat="1">
      <c r="A64" s="13"/>
      <c r="B64" s="13"/>
      <c r="C64" s="25"/>
      <c r="D64" s="13"/>
      <c r="E64" s="25"/>
      <c r="F64" s="13"/>
      <c r="G64" s="13"/>
      <c r="H64" s="13"/>
      <c r="I64" s="8"/>
      <c r="J64" s="8"/>
      <c r="K64" s="8"/>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row>
    <row r="65" spans="1:37" s="14" customFormat="1">
      <c r="A65" s="13"/>
      <c r="B65" s="13"/>
      <c r="C65" s="25"/>
      <c r="D65" s="13"/>
      <c r="E65" s="25"/>
      <c r="F65" s="13"/>
      <c r="G65" s="13"/>
      <c r="H65" s="13"/>
      <c r="I65" s="8"/>
      <c r="J65" s="8"/>
      <c r="K65" s="8"/>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row>
    <row r="66" spans="1:37" s="14" customFormat="1">
      <c r="A66" s="13"/>
      <c r="B66" s="13"/>
      <c r="C66" s="25"/>
      <c r="D66" s="13"/>
      <c r="E66" s="25"/>
      <c r="F66" s="13"/>
      <c r="G66" s="13"/>
      <c r="H66" s="13"/>
      <c r="I66" s="8"/>
      <c r="J66" s="8"/>
      <c r="K66" s="8"/>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row>
    <row r="67" spans="1:37" s="14" customFormat="1">
      <c r="A67" s="13"/>
      <c r="B67" s="13"/>
      <c r="C67" s="25"/>
      <c r="D67" s="13"/>
      <c r="E67" s="25"/>
      <c r="F67" s="13"/>
      <c r="G67" s="13"/>
      <c r="H67" s="13"/>
      <c r="I67" s="8"/>
      <c r="J67" s="8"/>
      <c r="K67" s="8"/>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row>
    <row r="68" spans="1:37">
      <c r="I68" s="8"/>
      <c r="J68" s="8"/>
      <c r="K68" s="8"/>
    </row>
  </sheetData>
  <autoFilter ref="B4:K60">
    <sortState ref="B5:O60">
      <sortCondition ref="B4:B60"/>
    </sortState>
  </autoFilter>
  <hyperlinks>
    <hyperlink ref="K6" r:id="rId1"/>
    <hyperlink ref="K7" r:id="rId2"/>
    <hyperlink ref="K5" r:id="rId3"/>
    <hyperlink ref="K8" r:id="rId4"/>
    <hyperlink ref="K9" r:id="rId5"/>
    <hyperlink ref="K10" r:id="rId6"/>
    <hyperlink ref="K11" r:id="rId7"/>
    <hyperlink ref="K12" r:id="rId8"/>
    <hyperlink ref="K13" r:id="rId9"/>
    <hyperlink ref="K14" r:id="rId10"/>
    <hyperlink ref="K17" r:id="rId11"/>
    <hyperlink ref="K18" r:id="rId12"/>
    <hyperlink ref="K19" r:id="rId13"/>
    <hyperlink ref="K20" r:id="rId14"/>
    <hyperlink ref="K21" r:id="rId15"/>
    <hyperlink ref="K22" r:id="rId16"/>
    <hyperlink ref="K24" r:id="rId17"/>
    <hyperlink ref="K25" r:id="rId18"/>
    <hyperlink ref="K26" r:id="rId19"/>
    <hyperlink ref="K27" r:id="rId20"/>
    <hyperlink ref="K28" r:id="rId21"/>
    <hyperlink ref="K31" r:id="rId22"/>
    <hyperlink ref="K32" r:id="rId23"/>
    <hyperlink ref="K33" r:id="rId24"/>
    <hyperlink ref="K34" r:id="rId25"/>
    <hyperlink ref="K35" r:id="rId26"/>
    <hyperlink ref="K36" r:id="rId27"/>
    <hyperlink ref="K37" r:id="rId28"/>
    <hyperlink ref="K38" r:id="rId29"/>
    <hyperlink ref="K39" r:id="rId30"/>
    <hyperlink ref="K40" r:id="rId31"/>
    <hyperlink ref="K41" r:id="rId32"/>
    <hyperlink ref="K42" r:id="rId33"/>
    <hyperlink ref="K43" r:id="rId34"/>
    <hyperlink ref="K45" r:id="rId35"/>
    <hyperlink ref="K46" r:id="rId36"/>
    <hyperlink ref="K47" r:id="rId37"/>
    <hyperlink ref="K48" r:id="rId38"/>
    <hyperlink ref="K49" r:id="rId39"/>
    <hyperlink ref="K51" r:id="rId40"/>
    <hyperlink ref="K52" r:id="rId41"/>
    <hyperlink ref="K53" r:id="rId42"/>
    <hyperlink ref="K56" r:id="rId43"/>
    <hyperlink ref="K57" r:id="rId44"/>
    <hyperlink ref="K58" r:id="rId45"/>
    <hyperlink ref="K59" r:id="rId46"/>
    <hyperlink ref="K60" r:id="rId47"/>
    <hyperlink ref="K55" r:id="rId48"/>
    <hyperlink ref="K54" r:id="rId49"/>
    <hyperlink ref="K29" r:id="rId50"/>
    <hyperlink ref="K15" r:id="rId51"/>
  </hyperlinks>
  <pageMargins left="0.25" right="0.25" top="0.75" bottom="0.75" header="0.3" footer="0.3"/>
  <pageSetup scale="74" fitToHeight="0" orientation="portrait" r:id="rId5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Status xmlns="4ac6f653-1ec0-4368-b61c-4ecc36cd00bb">Final</Status>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Uploaded xmlns="4ac6f653-1ec0-4368-b61c-4ecc36cd00bb">false</Uploaded>
    <Record xmlns="4ffa91fb-a0ff-4ac5-b2db-65c790d184a4">Shared</Record>
    <Rights xmlns="4ffa91fb-a0ff-4ac5-b2db-65c790d184a4" xsi:nil="true"/>
    <Document_x0020_Creation_x0020_Date xmlns="4ffa91fb-a0ff-4ac5-b2db-65c790d184a4">2015-07-31T19:05:34+00:00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510F8BBD51855A4A99A6A45DD1F00FCD" ma:contentTypeVersion="11" ma:contentTypeDescription="Create a new document." ma:contentTypeScope="" ma:versionID="2af04eb9371e8af5ae284ac8ad2d29e3">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fdfc7f89-361c-4da3-9eb1-c903ad39280a" xmlns:ns6="4ac6f653-1ec0-4368-b61c-4ecc36cd00bb" targetNamespace="http://schemas.microsoft.com/office/2006/metadata/properties" ma:root="true" ma:fieldsID="7364ebd1c60adb729c1df89b86ccf2c5" ns1:_="" ns2:_="" ns3:_="" ns4:_="" ns5:_="" ns6:_="">
    <xsd:import namespace="http://schemas.microsoft.com/sharepoint/v3"/>
    <xsd:import namespace="4ffa91fb-a0ff-4ac5-b2db-65c790d184a4"/>
    <xsd:import namespace="http://schemas.microsoft.com/sharepoint.v3"/>
    <xsd:import namespace="http://schemas.microsoft.com/sharepoint/v3/fields"/>
    <xsd:import namespace="fdfc7f89-361c-4da3-9eb1-c903ad39280a"/>
    <xsd:import namespace="4ac6f653-1ec0-4368-b61c-4ecc36cd00bb"/>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6:Status" minOccurs="0"/>
                <xsd:element ref="ns6:Uploaded"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fc7f89-361c-4da3-9eb1-c903ad39280a"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c6f653-1ec0-4368-b61c-4ecc36cd00bb" elementFormDefault="qualified">
    <xsd:import namespace="http://schemas.microsoft.com/office/2006/documentManagement/types"/>
    <xsd:import namespace="http://schemas.microsoft.com/office/infopath/2007/PartnerControls"/>
    <xsd:element name="Status" ma:index="30" nillable="true" ma:displayName="Status" ma:default="Final" ma:format="Dropdown" ma:internalName="Status">
      <xsd:simpleType>
        <xsd:restriction base="dms:Choice">
          <xsd:enumeration value="Final"/>
          <xsd:enumeration value="Draft"/>
        </xsd:restriction>
      </xsd:simpleType>
    </xsd:element>
    <xsd:element name="Uploaded" ma:index="31" nillable="true" ma:displayName="Uploaded" ma:default="0" ma:internalName="Upload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C94243-BEAF-454A-9B2B-E2084E258224}"/>
</file>

<file path=customXml/itemProps2.xml><?xml version="1.0" encoding="utf-8"?>
<ds:datastoreItem xmlns:ds="http://schemas.openxmlformats.org/officeDocument/2006/customXml" ds:itemID="{A764D020-D192-4C71-A822-7228ADAD2900}"/>
</file>

<file path=customXml/itemProps3.xml><?xml version="1.0" encoding="utf-8"?>
<ds:datastoreItem xmlns:ds="http://schemas.openxmlformats.org/officeDocument/2006/customXml" ds:itemID="{54E0C54B-6919-4830-AC09-0E0BB5344687}"/>
</file>

<file path=customXml/itemProps4.xml><?xml version="1.0" encoding="utf-8"?>
<ds:datastoreItem xmlns:ds="http://schemas.openxmlformats.org/officeDocument/2006/customXml" ds:itemID="{34F5B65E-44B6-4CAE-A810-58A3F069AF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Summary_Table</vt:lpstr>
      <vt:lpstr>Summary_Database</vt:lpstr>
      <vt:lpstr>Study_List</vt:lpstr>
      <vt:lpstr>Study_List!Print_Area</vt:lpstr>
      <vt:lpstr>Summary_Table!Print_Area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JBRYSO03</cp:lastModifiedBy>
  <cp:lastPrinted>2015-07-23T21:40:54Z</cp:lastPrinted>
  <dcterms:created xsi:type="dcterms:W3CDTF">1998-01-14T17:39:14Z</dcterms:created>
  <dcterms:modified xsi:type="dcterms:W3CDTF">2015-07-29T15:37:10Z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0x010100510F8BBD51855A4A99A6A45DD1F00FCD</vt:lpwstr>
  </property>
</Properties>
</file>