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960" windowWidth="15120" windowHeight="439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<sst xmlns="http://schemas.openxmlformats.org/spreadsheetml/2006/main" count="352" uniqueCount="209">
  <si>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</si>
  <si>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</si>
  <si>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</si>
  <si>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</si>
  <si>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</si>
  <si>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</si>
  <si>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</si>
  <si>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</si>
  <si>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</si>
  <si>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</si>
  <si>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</si>
  <si>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</si>
  <si>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</si>
  <si>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</si>
  <si>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</si>
  <si>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</si>
  <si>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</si>
  <si>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</si>
  <si>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</si>
  <si>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</si>
  <si>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</si>
  <si>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</si>
  <si>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</si>
  <si>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</si>
  <si>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</si>
  <si>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</si>
  <si>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</si>
  <si>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</si>
  <si>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</si>
  <si>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</si>
  <si>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</si>
  <si>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</si>
  <si>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</si>
  <si>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</si>
  <si>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</si>
  <si>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</si>
  <si>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</si>
  <si>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</si>
  <si>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</si>
  <si>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</si>
  <si>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</si>
  <si>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</si>
  <si>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</si>
  <si>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</si>
  <si>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</si>
  <si>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</si>
  <si>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</si>
  <si>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</si>
  <si>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</si>
  <si>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</si>
  <si>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</si>
  <si>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</si>
  <si>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</si>
  <si>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</si>
  <si>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</si>
  <si>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</si>
  <si>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</si>
  <si>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</si>
  <si>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</si>
  <si>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</si>
  <si>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</si>
  <si>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</si>
  <si>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</si>
  <si>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</si>
  <si>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</si>
  <si>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</si>
  <si>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</si>
  <si>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</si>
  <si>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</si>
  <si>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</si>
  <si>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</si>
  <si>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</si>
  <si>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</si>
  <si>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</si>
  <si>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</si>
  <si>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</si>
  <si>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</si>
  <si>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</si>
  <si>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</si>
  <si>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</si>
  <si>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</si>
  <si>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</si>
  <si>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</si>
  <si>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</si>
  <si>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</si>
  <si>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</si>
  <si>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</si>
  <si>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</si>
  <si>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</si>
  <si>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</si>
  <si>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</si>
  <si>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</si>
  <si>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</si>
  <si>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</si>
  <si>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</si>
  <si>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</si>
  <si>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</si>
  <si>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</si>
  <si>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</si>
  <si>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</si>
  <si>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</si>
  <si>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</si>
  <si>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</si>
  <si>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</si>
  <si>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</si>
  <si>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</si>
  <si>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</si>
  <si>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</si>
  <si>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</si>
  <si>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</si>
  <si>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</si>
  <si>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</si>
  <si>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</si>
  <si>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</si>
  <si>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</si>
  <si>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</si>
  <si>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</si>
  <si>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</si>
  <si>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</si>
  <si>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</si>
  <si>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</si>
  <si>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</si>
  <si>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</si>
  <si>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</si>
  <si>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</si>
  <si>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</si>
  <si>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</si>
  <si>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</si>
  <si>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</si>
  <si>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</si>
  <si>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</si>
  <si>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</si>
  <si>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</si>
  <si>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</si>
  <si>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</si>
  <si>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</si>
  <si>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</si>
  <si>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</si>
  <si>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</si>
  <si>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</si>
  <si>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</si>
  <si>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</si>
  <si>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</si>
  <si>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</si>
  <si>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</si>
  <si>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Bunmahon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</si>
  <si>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</si>
  <si>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</si>
  <si>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</si>
  <si>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</si>
  <si>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</si>
  <si>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</si>
  <si>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</si>
  <si>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</si>
  <si>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</si>
  <si>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</si>
  <si>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</si>
  <si>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</si>
  <si>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</si>
  <si>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</si>
  <si>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</si>
  <si>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</si>
  <si>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</si>
  <si>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</si>
  <si>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</si>
  <si>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</si>
  <si>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</si>
  <si>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</si>
  <si>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</si>
  <si>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</si>
  <si>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</si>
  <si>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</si>
  <si>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</si>
  <si>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</si>
  <si>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</si>
  <si>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</si>
  <si>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</si>
  <si>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</si>
  <si>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</si>
  <si>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</si>
  <si>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</si>
  <si>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</si>
  <si>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</si>
  <si>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</si>
  <si>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</si>
  <si>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</si>
  <si>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</si>
  <si>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</si>
  <si>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</si>
  <si>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</si>
  <si>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</si>
  <si>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</si>
  <si>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</si>
  <si>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</si>
  <si>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</si>
  <si>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</si>
  <si>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</si>
  <si>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</si>
  <si>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</si>
  <si>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</si>
  <si>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</si>
  <si>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</si>
  <si>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</si>
  <si>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</si>
  <si>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</si>
  <si>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</si>
  <si>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15th Sept 2008</t>
  </si>
  <si>
    <t>Fionnuala Ni Mhairtin</t>
  </si>
  <si>
    <t>BUN_PROC04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</si>
</sst>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145</v>
      </c>
      <c r="D4" s="3" t="s">
        <v>129</v>
      </c>
      <c r="K4">
        <f>K17*(F42+I42)/10000+D44</f>
        <v>5.411426114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5.572161887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0.0342117241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0.0342117241</v>
      </c>
    </row>
    <row r="11" ht="3.75" customHeight="1"/>
    <row r="12" spans="1:11" ht="12.75">
      <c r="A12" s="19" t="s">
        <v>115</v>
      </c>
      <c r="B12" s="44" t="s">
        <v>117</v>
      </c>
      <c r="D12" s="3" t="s">
        <v>169</v>
      </c>
      <c r="K12">
        <f>(K4+K6+K8+K10)</f>
        <v>11.052011449200002</v>
      </c>
    </row>
    <row r="13" spans="1:4" ht="3.75" customHeight="1">
      <c r="A13" s="19"/>
      <c r="D13" s="3"/>
    </row>
    <row r="14" spans="1:4" ht="25.5">
      <c r="A14" s="41" t="s">
        <v>170</v>
      </c>
      <c r="B14" t="s">
        <v>49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797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1593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198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198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146</v>
      </c>
      <c r="B24" s="32" t="s">
        <v>179</v>
      </c>
      <c r="C24" s="40">
        <v>66.72</v>
      </c>
      <c r="D24" s="38">
        <f aca="true" t="shared" si="0" ref="D24:D40">C24*K24</f>
        <v>667.2</v>
      </c>
      <c r="E24" s="38">
        <f aca="true" t="shared" si="1" ref="E24:E40">C24*L24</f>
        <v>6.672000000000001</v>
      </c>
      <c r="F24" s="38">
        <f aca="true" t="shared" si="2" ref="F24:F40">C24*M24</f>
        <v>667.2</v>
      </c>
      <c r="G24" s="38">
        <f aca="true" t="shared" si="3" ref="G24:G40">C24*N24</f>
        <v>6.672000000000001</v>
      </c>
      <c r="H24" s="38">
        <f aca="true" t="shared" si="4" ref="H24:H40">C24*O24</f>
        <v>6.672000000000001</v>
      </c>
      <c r="I24" s="38">
        <f aca="true" t="shared" si="5" ref="I24:I40">C24*P24</f>
        <v>6.672000000000001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147</v>
      </c>
      <c r="B25" s="32" t="s">
        <v>180</v>
      </c>
      <c r="C25" s="40">
        <v>101.17</v>
      </c>
      <c r="D25" s="38">
        <f t="shared" si="0"/>
        <v>1011.7</v>
      </c>
      <c r="E25" s="38">
        <f t="shared" si="1"/>
        <v>10.117</v>
      </c>
      <c r="F25" s="38">
        <f t="shared" si="2"/>
        <v>1011.7</v>
      </c>
      <c r="G25" s="38">
        <f t="shared" si="3"/>
        <v>1.0117</v>
      </c>
      <c r="H25" s="38">
        <f t="shared" si="4"/>
        <v>10.117</v>
      </c>
      <c r="I25" s="38">
        <f t="shared" si="5"/>
        <v>10.117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148</v>
      </c>
      <c r="B26" s="32" t="s">
        <v>181</v>
      </c>
      <c r="C26" s="40">
        <v>711.53</v>
      </c>
      <c r="D26" s="38">
        <f t="shared" si="0"/>
        <v>7.1152999999999995</v>
      </c>
      <c r="E26" s="38">
        <f t="shared" si="1"/>
        <v>7.1152999999999995</v>
      </c>
      <c r="F26" s="38">
        <f t="shared" si="2"/>
        <v>7.1152999999999995</v>
      </c>
      <c r="G26" s="38">
        <f t="shared" si="3"/>
        <v>0.71153</v>
      </c>
      <c r="H26" s="38">
        <f t="shared" si="4"/>
        <v>0.71153</v>
      </c>
      <c r="I26" s="38">
        <f t="shared" si="5"/>
        <v>7.1152999999999995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149</v>
      </c>
      <c r="B27" s="32" t="s">
        <v>182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150</v>
      </c>
      <c r="B28" s="32" t="s">
        <v>183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196</v>
      </c>
      <c r="B29" s="32" t="s">
        <v>197</v>
      </c>
      <c r="C29" s="40">
        <v>875.8</v>
      </c>
      <c r="D29" s="38">
        <f t="shared" si="0"/>
        <v>0</v>
      </c>
      <c r="E29" s="38">
        <f t="shared" si="1"/>
        <v>87.58</v>
      </c>
      <c r="F29" s="38">
        <f t="shared" si="2"/>
        <v>0</v>
      </c>
      <c r="G29" s="38">
        <f t="shared" si="3"/>
        <v>875.8</v>
      </c>
      <c r="H29" s="38">
        <f t="shared" si="4"/>
        <v>875.8</v>
      </c>
      <c r="I29" s="38">
        <f t="shared" si="5"/>
        <v>87.58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151</v>
      </c>
      <c r="B30" s="32" t="s">
        <v>184</v>
      </c>
      <c r="C30" s="40">
        <v>41568.71</v>
      </c>
      <c r="D30" s="38">
        <f t="shared" si="0"/>
        <v>41.56871</v>
      </c>
      <c r="E30" s="38">
        <f t="shared" si="1"/>
        <v>415.6871</v>
      </c>
      <c r="F30" s="38">
        <f t="shared" si="2"/>
        <v>41.56871</v>
      </c>
      <c r="G30" s="38">
        <f t="shared" si="3"/>
        <v>415.6871</v>
      </c>
      <c r="H30" s="38">
        <f t="shared" si="4"/>
        <v>415.6871</v>
      </c>
      <c r="I30" s="38">
        <f t="shared" si="5"/>
        <v>415.6871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152</v>
      </c>
      <c r="B31" s="32" t="s">
        <v>185</v>
      </c>
      <c r="C31" s="40">
        <v>164.88</v>
      </c>
      <c r="D31" s="38">
        <f t="shared" si="0"/>
        <v>1648.8</v>
      </c>
      <c r="E31" s="38">
        <f t="shared" si="1"/>
        <v>164.88</v>
      </c>
      <c r="F31" s="38">
        <f t="shared" si="2"/>
        <v>1648.8</v>
      </c>
      <c r="G31" s="38">
        <f t="shared" si="3"/>
        <v>164.88</v>
      </c>
      <c r="H31" s="38">
        <f t="shared" si="4"/>
        <v>164.88</v>
      </c>
      <c r="I31" s="38">
        <f t="shared" si="5"/>
        <v>164.88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153</v>
      </c>
      <c r="B32" s="32" t="s">
        <v>186</v>
      </c>
      <c r="C32" s="40">
        <v>441.93</v>
      </c>
      <c r="D32" s="38">
        <f t="shared" si="0"/>
        <v>44.193000000000005</v>
      </c>
      <c r="E32" s="38">
        <f t="shared" si="1"/>
        <v>0.44193</v>
      </c>
      <c r="F32" s="38">
        <f t="shared" si="2"/>
        <v>44.193000000000005</v>
      </c>
      <c r="G32" s="38">
        <f t="shared" si="3"/>
        <v>0</v>
      </c>
      <c r="H32" s="38">
        <f t="shared" si="4"/>
        <v>0</v>
      </c>
      <c r="I32" s="38">
        <f t="shared" si="5"/>
        <v>0.44193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154</v>
      </c>
      <c r="B33" s="32" t="s">
        <v>187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155</v>
      </c>
      <c r="B34" s="32" t="s">
        <v>188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156</v>
      </c>
      <c r="B35" s="32" t="s">
        <v>189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157</v>
      </c>
      <c r="B36" s="32" t="s">
        <v>190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158</v>
      </c>
      <c r="B37" s="32" t="s">
        <v>191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159</v>
      </c>
      <c r="B38" s="32" t="s">
        <v>192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160</v>
      </c>
      <c r="B39" s="32" t="s">
        <v>193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161</v>
      </c>
      <c r="B40" s="32" t="s">
        <v>194</v>
      </c>
      <c r="C40" s="40">
        <v>59.54</v>
      </c>
      <c r="D40" s="38">
        <f t="shared" si="0"/>
        <v>0.5954</v>
      </c>
      <c r="E40" s="38">
        <f t="shared" si="1"/>
        <v>0.5954</v>
      </c>
      <c r="F40" s="38">
        <f t="shared" si="2"/>
        <v>0.5954</v>
      </c>
      <c r="G40" s="38">
        <f t="shared" si="3"/>
        <v>0.5954</v>
      </c>
      <c r="H40" s="38">
        <f t="shared" si="4"/>
        <v>5.954000000000001</v>
      </c>
      <c r="I40" s="38">
        <f t="shared" si="5"/>
        <v>0.5954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3421.17241</v>
      </c>
      <c r="E42" s="39">
        <f t="shared" si="6"/>
        <v>693.0887299999999</v>
      </c>
      <c r="F42" s="39">
        <f t="shared" si="6"/>
        <v>3421.17241</v>
      </c>
      <c r="G42" s="39">
        <f t="shared" si="6"/>
        <v>1465.35773</v>
      </c>
      <c r="H42" s="39">
        <f t="shared" si="6"/>
        <v>1479.8216300000001</v>
      </c>
      <c r="I42" s="39">
        <f t="shared" si="6"/>
        <v>693.0887299999999</v>
      </c>
    </row>
    <row r="44" spans="2:4" ht="12.75">
      <c r="B44" s="32" t="s">
        <v>177</v>
      </c>
      <c r="C44">
        <v>16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37" sqref="C3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162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5.411426114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15</v>
      </c>
      <c r="E26" s="10">
        <f>IF(J26&lt;&gt;"ERROR",J26,K26)</f>
        <v>10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10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37</v>
      </c>
    </row>
    <row r="36" ht="7.5" customHeight="1"/>
    <row r="37" spans="2:5" ht="15.75">
      <c r="B37" s="4" t="s">
        <v>47</v>
      </c>
      <c r="E37" s="20">
        <f>E22*E24*E35</f>
        <v>80089.1064872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1">
      <selection activeCell="D28" sqref="D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162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5.572161887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171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17830.9180384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4" sqref="C2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0.0342117241</v>
      </c>
    </row>
    <row r="21" ht="7.5" customHeight="1"/>
    <row r="22" spans="1:5" ht="12.75">
      <c r="A22" s="3" t="s">
        <v>2</v>
      </c>
      <c r="B22" t="s">
        <v>80</v>
      </c>
      <c r="C22">
        <v>55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70</v>
      </c>
    </row>
    <row r="29" ht="7.5" customHeight="1"/>
    <row r="30" spans="2:5" ht="15.75">
      <c r="B30" s="4" t="s">
        <v>83</v>
      </c>
      <c r="E30" s="20">
        <f>E18*E20*E28</f>
        <v>478.9641374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4">
      <selection activeCell="D20" sqref="D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203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340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0.0342117241</v>
      </c>
    </row>
    <row r="26" ht="7.5" customHeight="1"/>
    <row r="27" spans="1:5" ht="12.75">
      <c r="A27" s="3" t="s">
        <v>2</v>
      </c>
      <c r="B27" t="s">
        <v>97</v>
      </c>
      <c r="C27">
        <v>234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135</v>
      </c>
    </row>
    <row r="36" ht="7.5" customHeight="1"/>
    <row r="37" spans="2:5" ht="15.75">
      <c r="B37" s="4" t="s">
        <v>99</v>
      </c>
      <c r="E37" s="20">
        <f>E23*E25*E35</f>
        <v>1570.31813619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7" sqref="B17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205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145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80089.1064872</v>
      </c>
    </row>
    <row r="14" ht="7.5" customHeight="1"/>
    <row r="15" spans="2:3" ht="12.75">
      <c r="B15" t="s">
        <v>112</v>
      </c>
      <c r="C15" s="16">
        <f>'3. Surface Water'!E38</f>
        <v>17830.9180384</v>
      </c>
    </row>
    <row r="16" ht="7.5" customHeight="1"/>
    <row r="17" spans="2:3" ht="12.75">
      <c r="B17" t="s">
        <v>113</v>
      </c>
      <c r="C17" s="16">
        <f>'4. Air Pathway'!E30</f>
        <v>478.9641374</v>
      </c>
    </row>
    <row r="18" ht="7.5" customHeight="1"/>
    <row r="19" spans="2:3" ht="12.75">
      <c r="B19" t="s">
        <v>143</v>
      </c>
      <c r="C19" s="16">
        <f>'5. Direct Contact (waste pile)'!E37</f>
        <v>1570.31813619</v>
      </c>
    </row>
    <row r="21" spans="2:3" ht="15.75">
      <c r="B21" s="4" t="s">
        <v>204</v>
      </c>
      <c r="C21" s="20">
        <f>(C13+C15+C17+C19)/100000</f>
        <v>0.9996930679919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175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173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163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164</v>
      </c>
      <c r="E10" s="6"/>
      <c r="F10" s="6"/>
    </row>
    <row r="11" spans="2:6" ht="38.25">
      <c r="B11" s="6" t="s">
        <v>26</v>
      </c>
      <c r="C11" s="6"/>
      <c r="D11" s="6" t="s">
        <v>165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166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167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168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172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195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176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174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178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174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2009-01-23T09:48:52Z</dcterms:modified>
  <cp:category/>
  <cp:version/>
  <cp:contentType/>
  <cp:contentStatus/>
</cp:coreProperties>
</file>