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945" windowWidth="20445" windowHeight="7050" tabRatio="989" activeTab="5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<sst xmlns="http://schemas.openxmlformats.org/spreadsheetml/2006/main" count="352" uniqueCount="212">
  <si>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</si>
  <si>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</si>
  <si>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</si>
  <si>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</si>
  <si>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</si>
  <si>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</si>
  <si>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</si>
  <si>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</si>
  <si>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</si>
  <si>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</si>
  <si>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</si>
  <si>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</si>
  <si>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</si>
  <si>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</si>
  <si>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</si>
  <si>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</si>
  <si>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</si>
  <si>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</si>
  <si>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</si>
  <si>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</si>
  <si>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</si>
  <si>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</si>
  <si>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</si>
  <si>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</si>
  <si>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</si>
  <si>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</si>
  <si>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</si>
  <si>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</si>
  <si>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</si>
  <si>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</si>
  <si>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</si>
  <si>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</si>
  <si>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</si>
  <si>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</si>
  <si>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</si>
  <si>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</si>
  <si>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</si>
  <si>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</si>
  <si>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</si>
  <si>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</si>
  <si>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</si>
  <si>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</si>
  <si>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</si>
  <si>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</si>
  <si>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</si>
  <si>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</si>
  <si>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</si>
  <si>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</si>
  <si>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</si>
  <si>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</si>
  <si>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</si>
  <si>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</si>
  <si>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</si>
  <si>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</si>
  <si>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</si>
  <si>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</si>
  <si>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</si>
  <si>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</si>
  <si>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</si>
  <si>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</si>
  <si>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</si>
  <si>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</si>
  <si>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</si>
  <si>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</si>
  <si>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</si>
  <si>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</si>
  <si>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</si>
  <si>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</si>
  <si>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</si>
  <si>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</si>
  <si>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</si>
  <si>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</si>
  <si>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</si>
  <si>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</si>
  <si>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</si>
  <si>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</si>
  <si>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</si>
  <si>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</si>
  <si>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</si>
  <si>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</si>
  <si>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</si>
  <si>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</si>
  <si>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</si>
  <si>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</si>
  <si>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</si>
  <si>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</si>
  <si>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</si>
  <si>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</si>
  <si>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</si>
  <si>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</si>
  <si>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</si>
  <si>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</si>
  <si>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</si>
  <si>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</si>
  <si>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</si>
  <si>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</si>
  <si>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</si>
  <si>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</si>
  <si>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</si>
  <si>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</si>
  <si>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</si>
  <si>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</si>
  <si>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</si>
  <si>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</si>
  <si>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</si>
  <si>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</si>
  <si>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</si>
  <si>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</si>
  <si>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</si>
  <si>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</si>
  <si>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</si>
  <si>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</si>
  <si>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</si>
  <si>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</si>
  <si>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</si>
  <si>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</si>
  <si>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</si>
  <si>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</si>
  <si>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</si>
  <si>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</si>
  <si>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</si>
  <si>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</si>
  <si>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</si>
  <si>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</si>
  <si>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</si>
  <si>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</si>
  <si>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</si>
  <si>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</si>
  <si>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</si>
  <si>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</si>
  <si>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</si>
  <si>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</si>
  <si>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</si>
  <si>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</si>
  <si>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</si>
  <si>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</si>
  <si>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</si>
  <si>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</si>
  <si>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</si>
  <si>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</si>
  <si>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</si>
  <si>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</si>
  <si>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</si>
  <si>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</si>
  <si>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</si>
  <si>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</si>
  <si>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</si>
  <si>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</si>
  <si>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</si>
  <si>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</si>
  <si>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</si>
  <si>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</si>
  <si>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</si>
  <si>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</si>
  <si>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</si>
  <si>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</si>
  <si>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</si>
  <si>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</si>
  <si>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</si>
  <si>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</si>
  <si>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</si>
  <si>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</si>
  <si>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</si>
  <si>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</si>
  <si>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</si>
  <si>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</si>
  <si>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</si>
  <si>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</si>
  <si>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</si>
  <si>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</si>
  <si>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</si>
  <si>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</si>
  <si>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</si>
  <si>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</si>
  <si>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</si>
  <si>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</si>
  <si>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</si>
  <si>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</si>
  <si>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</si>
  <si>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</si>
  <si>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</si>
  <si>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</si>
  <si>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</si>
  <si>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</si>
  <si>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</si>
  <si>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</si>
  <si>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</si>
  <si>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</si>
  <si>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</si>
  <si>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</si>
  <si>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</si>
  <si>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</si>
  <si>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</si>
  <si>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</si>
  <si>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</si>
  <si>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</si>
  <si>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</si>
  <si>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</si>
  <si>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</si>
  <si>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</si>
  <si>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</si>
  <si>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</si>
  <si>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</si>
  <si>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</si>
  <si>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</si>
  <si>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Derreenavoggy</t>
  </si>
  <si>
    <t>1st Nov 2008</t>
  </si>
  <si>
    <t>Fionnuala Ni Mhairtin</t>
  </si>
  <si>
    <t>Derreenvaoggy</t>
  </si>
  <si>
    <t>CC-07-SP03</t>
  </si>
  <si>
    <t>CC-SP03</t>
  </si>
  <si>
    <t>CC_SP03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</si>
</sst>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2" sqref="A1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5.113431033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5.162014199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0.00064241843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0.00064241843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10.276730068859997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504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360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21.74</v>
      </c>
      <c r="D25" s="38">
        <f t="shared" si="0"/>
        <v>217.39999999999998</v>
      </c>
      <c r="E25" s="38">
        <f t="shared" si="1"/>
        <v>2.174</v>
      </c>
      <c r="F25" s="38">
        <f t="shared" si="2"/>
        <v>217.39999999999998</v>
      </c>
      <c r="G25" s="38">
        <f t="shared" si="3"/>
        <v>0.21739999999999998</v>
      </c>
      <c r="H25" s="38">
        <f t="shared" si="4"/>
        <v>2.174</v>
      </c>
      <c r="I25" s="38">
        <f t="shared" si="5"/>
        <v>2.174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455.96</v>
      </c>
      <c r="D26" s="38">
        <f t="shared" si="0"/>
        <v>4.5596</v>
      </c>
      <c r="E26" s="38">
        <f t="shared" si="1"/>
        <v>4.5596</v>
      </c>
      <c r="F26" s="38">
        <f t="shared" si="2"/>
        <v>4.5596</v>
      </c>
      <c r="G26" s="38">
        <f t="shared" si="3"/>
        <v>0.45596</v>
      </c>
      <c r="H26" s="38">
        <f t="shared" si="4"/>
        <v>0.45596</v>
      </c>
      <c r="I26" s="38">
        <f t="shared" si="5"/>
        <v>4.5596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0</v>
      </c>
      <c r="D29" s="38">
        <f t="shared" si="0"/>
        <v>0</v>
      </c>
      <c r="E29" s="38">
        <f t="shared" si="1"/>
        <v>0</v>
      </c>
      <c r="F29" s="38">
        <f t="shared" si="2"/>
        <v>0</v>
      </c>
      <c r="G29" s="38">
        <f t="shared" si="3"/>
        <v>0</v>
      </c>
      <c r="H29" s="38">
        <f t="shared" si="4"/>
        <v>0</v>
      </c>
      <c r="I29" s="38">
        <f t="shared" si="5"/>
        <v>0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44758.83</v>
      </c>
      <c r="D30" s="38">
        <f t="shared" si="0"/>
        <v>44.75883</v>
      </c>
      <c r="E30" s="38">
        <f t="shared" si="1"/>
        <v>447.5883</v>
      </c>
      <c r="F30" s="38">
        <f t="shared" si="2"/>
        <v>44.75883</v>
      </c>
      <c r="G30" s="38">
        <f t="shared" si="3"/>
        <v>447.5883</v>
      </c>
      <c r="H30" s="38">
        <f t="shared" si="4"/>
        <v>447.5883</v>
      </c>
      <c r="I30" s="38">
        <f t="shared" si="5"/>
        <v>447.5883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37.57</v>
      </c>
      <c r="D31" s="38">
        <f t="shared" si="0"/>
        <v>375.7</v>
      </c>
      <c r="E31" s="38">
        <f t="shared" si="1"/>
        <v>37.57</v>
      </c>
      <c r="F31" s="38">
        <f t="shared" si="2"/>
        <v>375.7</v>
      </c>
      <c r="G31" s="38">
        <f t="shared" si="3"/>
        <v>37.57</v>
      </c>
      <c r="H31" s="38">
        <f t="shared" si="4"/>
        <v>37.57</v>
      </c>
      <c r="I31" s="38">
        <f t="shared" si="5"/>
        <v>37.57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642.41843</v>
      </c>
      <c r="E42" s="39">
        <f t="shared" si="6"/>
        <v>491.8919</v>
      </c>
      <c r="F42" s="39">
        <f t="shared" si="6"/>
        <v>642.41843</v>
      </c>
      <c r="G42" s="39">
        <f t="shared" si="6"/>
        <v>485.83166</v>
      </c>
      <c r="H42" s="39">
        <f t="shared" si="6"/>
        <v>487.78826</v>
      </c>
      <c r="I42" s="39">
        <f t="shared" si="6"/>
        <v>491.8919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">
      <selection activeCell="D20" sqref="D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21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550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5.113431033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7</v>
      </c>
      <c r="E28">
        <f>C28*3</f>
        <v>21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23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23</v>
      </c>
    </row>
    <row r="36" ht="7.5" customHeight="1"/>
    <row r="37" spans="2:5" ht="15.75">
      <c r="B37" s="4" t="s">
        <v>47</v>
      </c>
      <c r="E37" s="20">
        <f>E22*E24*E35</f>
        <v>64684.90256745001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5">
      <selection activeCell="C31" sqref="C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211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5.162014199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330368.908736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211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164</v>
      </c>
      <c r="E16">
        <f>IF(C16="High dust potential (&lt;50% cover or screening)",300,IF(C16="Moderate dust potential (50-75% cover)",200,IF(C16="Low dust potential (75-95% cover)",100,IF(C16="No dust potential (&gt;95% cover)",10))))</f>
        <v>10</v>
      </c>
    </row>
    <row r="17" ht="3.75" customHeight="1"/>
    <row r="18" spans="2:5" ht="12.75">
      <c r="B18" s="3" t="s">
        <v>4</v>
      </c>
      <c r="E18" s="3">
        <f>E14+E16</f>
        <v>10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0.00064241843</v>
      </c>
    </row>
    <row r="21" ht="7.5" customHeight="1"/>
    <row r="22" spans="1:5" ht="12.75">
      <c r="A22" s="3" t="s">
        <v>2</v>
      </c>
      <c r="B22" t="s">
        <v>80</v>
      </c>
      <c r="C22">
        <v>63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299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60</v>
      </c>
    </row>
    <row r="29" ht="7.5" customHeight="1"/>
    <row r="30" spans="2:5" ht="15.75">
      <c r="B30" s="4" t="s">
        <v>83</v>
      </c>
      <c r="E30" s="20">
        <f>E18*E20*E28</f>
        <v>0.385451058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211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600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0.00064241843</v>
      </c>
    </row>
    <row r="26" ht="7.5" customHeight="1"/>
    <row r="27" spans="1:5" ht="12.75">
      <c r="A27" s="3" t="s">
        <v>2</v>
      </c>
      <c r="B27" t="s">
        <v>97</v>
      </c>
      <c r="C27">
        <v>225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160</v>
      </c>
    </row>
    <row r="36" ht="7.5" customHeight="1"/>
    <row r="37" spans="2:5" ht="15.75">
      <c r="B37" s="4" t="s">
        <v>99</v>
      </c>
      <c r="E37" s="20">
        <f>E23*E25*E35</f>
        <v>61.672169280000006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7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64684.90256745001</v>
      </c>
    </row>
    <row r="14" ht="7.5" customHeight="1"/>
    <row r="15" spans="2:3" ht="12.75">
      <c r="B15" t="s">
        <v>112</v>
      </c>
      <c r="C15" s="16">
        <f>'3. Surface Water'!E38</f>
        <v>330368.908736</v>
      </c>
    </row>
    <row r="16" ht="7.5" customHeight="1"/>
    <row r="17" spans="2:3" ht="12.75">
      <c r="B17" t="s">
        <v>113</v>
      </c>
      <c r="C17" s="16">
        <f>'4. Air Pathway'!E30</f>
        <v>0.385451058</v>
      </c>
    </row>
    <row r="18" ht="7.5" customHeight="1"/>
    <row r="19" spans="2:3" ht="12.75">
      <c r="B19" t="s">
        <v>143</v>
      </c>
      <c r="C19" s="16">
        <f>'5. Direct Contact (waste pile)'!E37</f>
        <v>61.672169280000006</v>
      </c>
    </row>
    <row r="21" spans="2:3" ht="15.75">
      <c r="B21" s="4" t="s">
        <v>203</v>
      </c>
      <c r="C21" s="20">
        <f>(C13+C15+C17+C19)/100000</f>
        <v>3.95115868923788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vincent.gallagher</cp:lastModifiedBy>
  <cp:lastPrinted>2008-02-07T09:50:32Z</cp:lastPrinted>
  <dcterms:created xsi:type="dcterms:W3CDTF">2008-02-06T09:56:34Z</dcterms:created>
  <dcterms:modified xsi:type="dcterms:W3CDTF">2009-03-19T16:33:01Z</dcterms:modified>
  <cp:category/>
  <cp:version/>
  <cp:contentType/>
  <cp:contentStatus/>
</cp:coreProperties>
</file>